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900" firstSheet="2" activeTab="5"/>
  </bookViews>
  <sheets>
    <sheet name="Cleaned history" sheetId="1" r:id="rId1"/>
    <sheet name="Normal history" sheetId="3" r:id="rId2"/>
    <sheet name="Normal-Cleaned" sheetId="4" r:id="rId3"/>
    <sheet name="Sheet3" sheetId="8" r:id="rId4"/>
    <sheet name="2009-11" sheetId="6" r:id="rId5"/>
    <sheet name="Sheet1" sheetId="9" r:id="rId6"/>
    <sheet name="2010-13" sheetId="7" r:id="rId7"/>
    <sheet name="Master Data" sheetId="2" r:id="rId8"/>
    <sheet name="painter" sheetId="5" r:id="rId9"/>
  </sheets>
  <definedNames>
    <definedName name="_xlnm._FilterDatabase" localSheetId="0" hidden="1">'Cleaned history'!$AL$1:$AS$1</definedName>
    <definedName name="_xlnm._FilterDatabase" localSheetId="2" hidden="1">'Normal-Cleaned'!$A$1:$AT$15</definedName>
  </definedNames>
  <calcPr calcId="152511"/>
</workbook>
</file>

<file path=xl/calcChain.xml><?xml version="1.0" encoding="utf-8"?>
<calcChain xmlns="http://schemas.openxmlformats.org/spreadsheetml/2006/main">
  <c r="E2" i="9" l="1"/>
  <c r="E3" i="9"/>
  <c r="E4" i="9"/>
  <c r="E5" i="9"/>
  <c r="E6" i="9"/>
  <c r="E7" i="9"/>
  <c r="E1" i="9"/>
  <c r="B3" i="8" l="1"/>
  <c r="C3" i="8"/>
  <c r="D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B4" i="8"/>
  <c r="C4" i="8"/>
  <c r="D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B5" i="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B6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C2" i="8"/>
  <c r="D2" i="8"/>
  <c r="E2" i="8"/>
  <c r="F2" i="8"/>
  <c r="G2" i="8"/>
  <c r="H2" i="8"/>
  <c r="I2" i="8"/>
  <c r="J2" i="8"/>
  <c r="K2" i="8"/>
  <c r="L2" i="8"/>
  <c r="M2" i="8"/>
  <c r="N2" i="8"/>
  <c r="O2" i="8"/>
  <c r="P2" i="8"/>
  <c r="Q2" i="8"/>
  <c r="R2" i="8"/>
  <c r="S2" i="8"/>
  <c r="T2" i="8"/>
  <c r="U2" i="8"/>
  <c r="V2" i="8"/>
  <c r="W2" i="8"/>
  <c r="X2" i="8"/>
  <c r="Y2" i="8"/>
  <c r="Z2" i="8"/>
  <c r="AA2" i="8"/>
  <c r="AB2" i="8"/>
  <c r="AC2" i="8"/>
  <c r="AD2" i="8"/>
  <c r="AE2" i="8"/>
  <c r="AF2" i="8"/>
  <c r="AG2" i="8"/>
  <c r="AH2" i="8"/>
  <c r="AI2" i="8"/>
  <c r="AJ2" i="8"/>
  <c r="AK2" i="8"/>
  <c r="B2" i="8"/>
  <c r="AT8" i="7"/>
  <c r="AS8" i="7"/>
  <c r="AR8" i="7"/>
  <c r="AN8" i="7"/>
  <c r="AM8" i="7"/>
  <c r="AL8" i="7"/>
  <c r="AQ8" i="7" s="1"/>
  <c r="AT7" i="7"/>
  <c r="AS7" i="7"/>
  <c r="AR7" i="7"/>
  <c r="AO7" i="7"/>
  <c r="AN7" i="7"/>
  <c r="AL7" i="7"/>
  <c r="AM7" i="7" s="1"/>
  <c r="AT6" i="7"/>
  <c r="AS6" i="7"/>
  <c r="AR6" i="7"/>
  <c r="AL6" i="7"/>
  <c r="AM6" i="7" s="1"/>
  <c r="AT5" i="7"/>
  <c r="AS5" i="7"/>
  <c r="AR5" i="7"/>
  <c r="AL5" i="7"/>
  <c r="AN5" i="7" s="1"/>
  <c r="AT4" i="7"/>
  <c r="AS4" i="7"/>
  <c r="AR4" i="7"/>
  <c r="AM4" i="7"/>
  <c r="AL4" i="7"/>
  <c r="AO4" i="7" s="1"/>
  <c r="AT3" i="7"/>
  <c r="AS3" i="7"/>
  <c r="AR3" i="7"/>
  <c r="AL3" i="7"/>
  <c r="AP3" i="7" s="1"/>
  <c r="AT2" i="7"/>
  <c r="AS2" i="7"/>
  <c r="AR2" i="7"/>
  <c r="AL2" i="7"/>
  <c r="AQ2" i="7" s="1"/>
  <c r="AT8" i="6"/>
  <c r="AS8" i="6"/>
  <c r="AR8" i="6"/>
  <c r="AL8" i="6"/>
  <c r="AQ8" i="6" s="1"/>
  <c r="AT7" i="6"/>
  <c r="AS7" i="6"/>
  <c r="AR7" i="6"/>
  <c r="AL7" i="6"/>
  <c r="AN7" i="6" s="1"/>
  <c r="AT6" i="6"/>
  <c r="AS6" i="6"/>
  <c r="AR6" i="6"/>
  <c r="AL6" i="6"/>
  <c r="AM6" i="6" s="1"/>
  <c r="AT5" i="6"/>
  <c r="AS5" i="6"/>
  <c r="AR5" i="6"/>
  <c r="AL5" i="6"/>
  <c r="AN5" i="6" s="1"/>
  <c r="AT4" i="6"/>
  <c r="AS4" i="6"/>
  <c r="AR4" i="6"/>
  <c r="AL4" i="6"/>
  <c r="AO4" i="6" s="1"/>
  <c r="AT3" i="6"/>
  <c r="AS3" i="6"/>
  <c r="AR3" i="6"/>
  <c r="AL3" i="6"/>
  <c r="AP3" i="6" s="1"/>
  <c r="AT2" i="6"/>
  <c r="AS2" i="6"/>
  <c r="AR2" i="6"/>
  <c r="AL8" i="8"/>
  <c r="AQ8" i="8" s="1"/>
  <c r="AQ7" i="8"/>
  <c r="AP7" i="8"/>
  <c r="AO7" i="8"/>
  <c r="AM7" i="8"/>
  <c r="AL7" i="8"/>
  <c r="AN7" i="8" s="1"/>
  <c r="AL6" i="8"/>
  <c r="AM6" i="8" s="1"/>
  <c r="AP5" i="8"/>
  <c r="AO5" i="8"/>
  <c r="AL5" i="8"/>
  <c r="AN5" i="8" s="1"/>
  <c r="AQ4" i="8"/>
  <c r="AL4" i="8"/>
  <c r="AO4" i="8" s="1"/>
  <c r="AL3" i="8"/>
  <c r="AP3" i="8" s="1"/>
  <c r="AL2" i="8"/>
  <c r="AQ2" i="8" s="1"/>
  <c r="B2" i="4"/>
  <c r="AN2" i="8" l="1"/>
  <c r="AM3" i="8"/>
  <c r="AO6" i="8"/>
  <c r="AM8" i="8"/>
  <c r="AQ3" i="8"/>
  <c r="AN6" i="8"/>
  <c r="AP4" i="8"/>
  <c r="AM2" i="8"/>
  <c r="AO6" i="7"/>
  <c r="AN3" i="7"/>
  <c r="AP6" i="7"/>
  <c r="AP7" i="7"/>
  <c r="AO8" i="7"/>
  <c r="AQ6" i="7"/>
  <c r="AQ7" i="7"/>
  <c r="AP8" i="7"/>
  <c r="AQ5" i="7"/>
  <c r="AM7" i="6"/>
  <c r="AN6" i="6"/>
  <c r="AO7" i="6"/>
  <c r="AQ3" i="6"/>
  <c r="AP6" i="6"/>
  <c r="AP7" i="6"/>
  <c r="AP4" i="6"/>
  <c r="AQ6" i="6"/>
  <c r="AQ7" i="6"/>
  <c r="AO5" i="6"/>
  <c r="AQ3" i="7"/>
  <c r="AP4" i="7"/>
  <c r="AO5" i="7"/>
  <c r="AN6" i="7"/>
  <c r="AQ4" i="7"/>
  <c r="AP5" i="7"/>
  <c r="AM2" i="7"/>
  <c r="AN2" i="7"/>
  <c r="AM3" i="7"/>
  <c r="AO2" i="7"/>
  <c r="AP2" i="7"/>
  <c r="AO3" i="7"/>
  <c r="AN4" i="7"/>
  <c r="AM5" i="7"/>
  <c r="AQ4" i="6"/>
  <c r="AP5" i="6"/>
  <c r="AO6" i="6"/>
  <c r="AM8" i="6"/>
  <c r="AQ5" i="6"/>
  <c r="AN8" i="6"/>
  <c r="AO8" i="6"/>
  <c r="AM3" i="6"/>
  <c r="AP8" i="6"/>
  <c r="AM5" i="6"/>
  <c r="AN3" i="6"/>
  <c r="AM4" i="6"/>
  <c r="AO3" i="6"/>
  <c r="AN4" i="6"/>
  <c r="AQ5" i="8"/>
  <c r="AP6" i="8"/>
  <c r="AN8" i="8"/>
  <c r="AQ6" i="8"/>
  <c r="AO8" i="8"/>
  <c r="AP8" i="8"/>
  <c r="AO2" i="8"/>
  <c r="AN3" i="8"/>
  <c r="AM4" i="8"/>
  <c r="AP2" i="8"/>
  <c r="AO3" i="8"/>
  <c r="AN4" i="8"/>
  <c r="AM5" i="8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C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D1" i="5"/>
  <c r="E1" i="5" s="1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V1" i="5" s="1"/>
  <c r="W1" i="5" s="1"/>
  <c r="X1" i="5" s="1"/>
  <c r="Y1" i="5" s="1"/>
  <c r="Z1" i="5" s="1"/>
  <c r="AA1" i="5" s="1"/>
  <c r="AB1" i="5" s="1"/>
  <c r="AC1" i="5" s="1"/>
  <c r="AD1" i="5" s="1"/>
  <c r="AE1" i="5" s="1"/>
  <c r="AF1" i="5" s="1"/>
  <c r="AG1" i="5" s="1"/>
  <c r="AH1" i="5" s="1"/>
  <c r="AI1" i="5" s="1"/>
  <c r="AJ1" i="5" s="1"/>
  <c r="AK1" i="5" s="1"/>
  <c r="C1" i="5"/>
  <c r="AQ15" i="1"/>
  <c r="AP15" i="1"/>
  <c r="AQ14" i="1"/>
  <c r="AP14" i="1"/>
  <c r="AQ13" i="1"/>
  <c r="AP13" i="1"/>
  <c r="AQ12" i="1"/>
  <c r="AP12" i="1"/>
  <c r="AQ11" i="1"/>
  <c r="AP11" i="1"/>
  <c r="AQ10" i="1"/>
  <c r="AP10" i="1"/>
  <c r="AQ9" i="1"/>
  <c r="AP9" i="1"/>
  <c r="AQ8" i="1"/>
  <c r="AP8" i="1"/>
  <c r="AQ7" i="1"/>
  <c r="AP7" i="1"/>
  <c r="AQ6" i="1"/>
  <c r="AP6" i="1"/>
  <c r="AQ5" i="1"/>
  <c r="AP5" i="1"/>
  <c r="AQ4" i="1"/>
  <c r="AP4" i="1"/>
  <c r="AQ3" i="1"/>
  <c r="AP3" i="1"/>
  <c r="AQ2" i="1"/>
  <c r="AP2" i="1"/>
  <c r="AQ15" i="3"/>
  <c r="AP15" i="3"/>
  <c r="AQ14" i="3"/>
  <c r="AP14" i="3"/>
  <c r="AQ13" i="3"/>
  <c r="AP13" i="3"/>
  <c r="AQ12" i="3"/>
  <c r="AP12" i="3"/>
  <c r="AQ11" i="3"/>
  <c r="AP11" i="3"/>
  <c r="AQ10" i="3"/>
  <c r="AP10" i="3"/>
  <c r="AQ9" i="3"/>
  <c r="AP9" i="3"/>
  <c r="AQ8" i="3"/>
  <c r="AP8" i="3"/>
  <c r="AQ7" i="3"/>
  <c r="AP7" i="3"/>
  <c r="AQ6" i="3"/>
  <c r="AP6" i="3"/>
  <c r="AQ5" i="3"/>
  <c r="AP5" i="3"/>
  <c r="AQ4" i="3"/>
  <c r="AP4" i="3"/>
  <c r="AQ3" i="3"/>
  <c r="AP3" i="3"/>
  <c r="AQ2" i="3"/>
  <c r="AP2" i="3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2" i="1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2" i="3"/>
  <c r="AL5" i="4"/>
  <c r="AN5" i="4" s="1"/>
  <c r="AL6" i="4"/>
  <c r="AO6" i="4" s="1"/>
  <c r="AL4" i="4"/>
  <c r="AP4" i="4" s="1"/>
  <c r="AL7" i="4"/>
  <c r="AQ7" i="4" s="1"/>
  <c r="AL9" i="4"/>
  <c r="AN9" i="4" s="1"/>
  <c r="AL8" i="4"/>
  <c r="AO8" i="4" s="1"/>
  <c r="AL2" i="4"/>
  <c r="AN2" i="4" s="1"/>
  <c r="AL11" i="4"/>
  <c r="AQ11" i="4" s="1"/>
  <c r="AL10" i="4"/>
  <c r="AN10" i="4" s="1"/>
  <c r="AL3" i="4"/>
  <c r="AO3" i="4" s="1"/>
  <c r="AL14" i="4"/>
  <c r="AN14" i="4" s="1"/>
  <c r="AL12" i="4"/>
  <c r="AM12" i="4" s="1"/>
  <c r="AL15" i="4"/>
  <c r="AN15" i="4" s="1"/>
  <c r="AL13" i="4"/>
  <c r="AO13" i="4" s="1"/>
  <c r="C1" i="4"/>
  <c r="AS15" i="3"/>
  <c r="AR15" i="3"/>
  <c r="AL15" i="3"/>
  <c r="AN15" i="3" s="1"/>
  <c r="AS14" i="3"/>
  <c r="AR14" i="3"/>
  <c r="AL14" i="3"/>
  <c r="AO14" i="3" s="1"/>
  <c r="AS13" i="3"/>
  <c r="AR13" i="3"/>
  <c r="AL13" i="3"/>
  <c r="AS12" i="3"/>
  <c r="AR12" i="3"/>
  <c r="AL12" i="3"/>
  <c r="AS11" i="3"/>
  <c r="AR11" i="3"/>
  <c r="AL11" i="3"/>
  <c r="AN11" i="3" s="1"/>
  <c r="AS10" i="3"/>
  <c r="AR10" i="3"/>
  <c r="AL10" i="3"/>
  <c r="AO10" i="3" s="1"/>
  <c r="AS9" i="3"/>
  <c r="AR9" i="3"/>
  <c r="AL9" i="3"/>
  <c r="AS8" i="3"/>
  <c r="AR8" i="3"/>
  <c r="AL8" i="3"/>
  <c r="AS7" i="3"/>
  <c r="AR7" i="3"/>
  <c r="AL7" i="3"/>
  <c r="AN7" i="3" s="1"/>
  <c r="AS6" i="3"/>
  <c r="AR6" i="3"/>
  <c r="AL6" i="3"/>
  <c r="AO6" i="3" s="1"/>
  <c r="AS5" i="3"/>
  <c r="AR5" i="3"/>
  <c r="AL5" i="3"/>
  <c r="AS4" i="3"/>
  <c r="AR4" i="3"/>
  <c r="AL4" i="3"/>
  <c r="AS3" i="3"/>
  <c r="AR3" i="3"/>
  <c r="AL3" i="3"/>
  <c r="AN3" i="3" s="1"/>
  <c r="AS2" i="3"/>
  <c r="AR2" i="3"/>
  <c r="AL2" i="3"/>
  <c r="AO2" i="3" s="1"/>
  <c r="C1" i="3"/>
  <c r="D1" i="3" s="1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AG1" i="3" s="1"/>
  <c r="AH1" i="3" s="1"/>
  <c r="AI1" i="3" s="1"/>
  <c r="AJ1" i="3" s="1"/>
  <c r="AK1" i="3" s="1"/>
  <c r="AT2" i="4" l="1"/>
  <c r="AT12" i="4"/>
  <c r="AT10" i="4"/>
  <c r="AT8" i="4"/>
  <c r="AT6" i="4"/>
  <c r="AT14" i="4"/>
  <c r="AT15" i="4"/>
  <c r="AT13" i="4"/>
  <c r="AT11" i="4"/>
  <c r="AT9" i="4"/>
  <c r="AT7" i="4"/>
  <c r="AT5" i="4"/>
  <c r="AT4" i="4"/>
  <c r="AT3" i="4"/>
  <c r="AR14" i="4"/>
  <c r="AM13" i="4"/>
  <c r="AM5" i="4"/>
  <c r="AM7" i="4"/>
  <c r="AM11" i="4"/>
  <c r="AM3" i="4"/>
  <c r="AM9" i="4"/>
  <c r="AM8" i="4"/>
  <c r="AM14" i="4"/>
  <c r="AP2" i="4"/>
  <c r="AM4" i="4"/>
  <c r="AM2" i="4"/>
  <c r="AM10" i="4"/>
  <c r="AM6" i="4"/>
  <c r="AM15" i="4"/>
  <c r="AO8" i="3"/>
  <c r="AQ12" i="4"/>
  <c r="D1" i="4"/>
  <c r="AO5" i="4"/>
  <c r="AP14" i="4"/>
  <c r="AQ2" i="4"/>
  <c r="AP7" i="4"/>
  <c r="AP11" i="4"/>
  <c r="AQ15" i="4"/>
  <c r="AQ9" i="4"/>
  <c r="AO14" i="4"/>
  <c r="AO10" i="4"/>
  <c r="AO4" i="4"/>
  <c r="AQ5" i="4"/>
  <c r="AQ10" i="4"/>
  <c r="AQ4" i="4"/>
  <c r="AO15" i="4"/>
  <c r="AP12" i="4"/>
  <c r="AQ14" i="4"/>
  <c r="AO2" i="4"/>
  <c r="AO9" i="4"/>
  <c r="AN13" i="4"/>
  <c r="AN3" i="4"/>
  <c r="AN8" i="4"/>
  <c r="AN6" i="4"/>
  <c r="AP13" i="4"/>
  <c r="AN12" i="4"/>
  <c r="AP3" i="4"/>
  <c r="AN11" i="4"/>
  <c r="AP8" i="4"/>
  <c r="AN7" i="4"/>
  <c r="AP6" i="4"/>
  <c r="AQ13" i="4"/>
  <c r="AP15" i="4"/>
  <c r="AO12" i="4"/>
  <c r="AQ3" i="4"/>
  <c r="AP10" i="4"/>
  <c r="AO11" i="4"/>
  <c r="AQ8" i="4"/>
  <c r="AP9" i="4"/>
  <c r="AO7" i="4"/>
  <c r="AN4" i="4"/>
  <c r="AQ6" i="4"/>
  <c r="AP5" i="4"/>
  <c r="AO3" i="3"/>
  <c r="AO11" i="3"/>
  <c r="AO4" i="3"/>
  <c r="AO7" i="3"/>
  <c r="AO12" i="3"/>
  <c r="AN5" i="3"/>
  <c r="AN6" i="3"/>
  <c r="AN4" i="3"/>
  <c r="AN8" i="3"/>
  <c r="AN12" i="3"/>
  <c r="AO15" i="3"/>
  <c r="AN9" i="3"/>
  <c r="AN13" i="3"/>
  <c r="AN2" i="3"/>
  <c r="AO5" i="3"/>
  <c r="AO9" i="3"/>
  <c r="AN10" i="3"/>
  <c r="AO13" i="3"/>
  <c r="AN14" i="3"/>
  <c r="E1" i="4" l="1"/>
  <c r="F1" i="4" l="1"/>
  <c r="G1" i="4" l="1"/>
  <c r="H1" i="4" l="1"/>
  <c r="I1" i="4" l="1"/>
  <c r="J1" i="4" l="1"/>
  <c r="K1" i="4" l="1"/>
  <c r="L1" i="4" l="1"/>
  <c r="M1" i="4" l="1"/>
  <c r="N1" i="4" l="1"/>
  <c r="O1" i="4" l="1"/>
  <c r="P1" i="4" l="1"/>
  <c r="Q1" i="4" l="1"/>
  <c r="R1" i="4" l="1"/>
  <c r="S1" i="4" l="1"/>
  <c r="T1" i="4" l="1"/>
  <c r="U1" i="4" l="1"/>
  <c r="V1" i="4" l="1"/>
  <c r="W1" i="4" l="1"/>
  <c r="X1" i="4" l="1"/>
  <c r="Y1" i="4" l="1"/>
  <c r="Z1" i="4" l="1"/>
  <c r="AA1" i="4" l="1"/>
  <c r="AB1" i="4" l="1"/>
  <c r="AC1" i="4" l="1"/>
  <c r="AD1" i="4" l="1"/>
  <c r="AE1" i="4" l="1"/>
  <c r="AF1" i="4" l="1"/>
  <c r="AG1" i="4" l="1"/>
  <c r="AH1" i="4" l="1"/>
  <c r="AI1" i="4" l="1"/>
  <c r="AJ1" i="4" l="1"/>
  <c r="AK1" i="4" l="1"/>
  <c r="AR9" i="4" l="1"/>
  <c r="AS9" i="4"/>
  <c r="AR11" i="4"/>
  <c r="AS11" i="4"/>
  <c r="AR12" i="4"/>
  <c r="AS12" i="4"/>
  <c r="AR15" i="4"/>
  <c r="AS15" i="4"/>
  <c r="AR8" i="4"/>
  <c r="AS8" i="4"/>
  <c r="AR13" i="4"/>
  <c r="AS13" i="4"/>
  <c r="AR10" i="4"/>
  <c r="AS10" i="4"/>
  <c r="AR6" i="4"/>
  <c r="AS6" i="4"/>
  <c r="AR7" i="4"/>
  <c r="AS7" i="4"/>
  <c r="AR5" i="4"/>
  <c r="AS5" i="4"/>
  <c r="AR2" i="4"/>
  <c r="AS2" i="4"/>
  <c r="AS14" i="4"/>
  <c r="AR4" i="4"/>
  <c r="AS4" i="4"/>
  <c r="AR3" i="4"/>
  <c r="AS3" i="4"/>
  <c r="AL3" i="1" l="1"/>
  <c r="AR3" i="1"/>
  <c r="AS3" i="1"/>
  <c r="AL4" i="1"/>
  <c r="AN4" i="1" s="1"/>
  <c r="AR4" i="1"/>
  <c r="AS4" i="1"/>
  <c r="AL5" i="1"/>
  <c r="AR5" i="1"/>
  <c r="AS5" i="1"/>
  <c r="AL6" i="1"/>
  <c r="AR6" i="1"/>
  <c r="AS6" i="1"/>
  <c r="AL7" i="1"/>
  <c r="AR7" i="1"/>
  <c r="AS7" i="1"/>
  <c r="AL8" i="1"/>
  <c r="AN8" i="1" s="1"/>
  <c r="AR8" i="1"/>
  <c r="AS8" i="1"/>
  <c r="AL9" i="1"/>
  <c r="AO9" i="1"/>
  <c r="AR9" i="1"/>
  <c r="AS9" i="1"/>
  <c r="AL10" i="1"/>
  <c r="AR10" i="1"/>
  <c r="AS10" i="1"/>
  <c r="AL11" i="1"/>
  <c r="AR11" i="1"/>
  <c r="AS11" i="1"/>
  <c r="AL12" i="1"/>
  <c r="AN12" i="1" s="1"/>
  <c r="AR12" i="1"/>
  <c r="AS12" i="1"/>
  <c r="AL13" i="1"/>
  <c r="AR13" i="1"/>
  <c r="AS13" i="1"/>
  <c r="AL14" i="1"/>
  <c r="AR14" i="1"/>
  <c r="AS14" i="1"/>
  <c r="AL15" i="1"/>
  <c r="AR15" i="1"/>
  <c r="AS15" i="1"/>
  <c r="AO13" i="1" l="1"/>
  <c r="AN10" i="1"/>
  <c r="AN14" i="1"/>
  <c r="AN6" i="1"/>
  <c r="AO5" i="1"/>
  <c r="AO15" i="1"/>
  <c r="AO11" i="1"/>
  <c r="AN9" i="1"/>
  <c r="AO7" i="1"/>
  <c r="AN5" i="1"/>
  <c r="AO3" i="1"/>
  <c r="AN13" i="1"/>
  <c r="AN15" i="1"/>
  <c r="AO14" i="1"/>
  <c r="AN11" i="1"/>
  <c r="AO10" i="1"/>
  <c r="AN7" i="1"/>
  <c r="AO6" i="1"/>
  <c r="AN3" i="1"/>
  <c r="AO12" i="1"/>
  <c r="AO8" i="1"/>
  <c r="AO4" i="1"/>
  <c r="AL2" i="1"/>
  <c r="AS2" i="1" l="1"/>
  <c r="AR2" i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O2" i="1" l="1"/>
  <c r="AN2" i="1"/>
  <c r="AT6" i="8" l="1"/>
  <c r="AT5" i="8"/>
  <c r="AT7" i="8"/>
  <c r="AT3" i="8"/>
  <c r="AS6" i="8"/>
  <c r="AS8" i="8"/>
  <c r="AL2" i="6"/>
  <c r="AN2" i="6" s="1"/>
  <c r="AT8" i="8"/>
  <c r="AS4" i="8" l="1"/>
  <c r="AS7" i="8"/>
  <c r="AT4" i="8"/>
  <c r="AS2" i="8"/>
  <c r="AS5" i="8"/>
  <c r="AS3" i="8"/>
  <c r="AO2" i="6"/>
  <c r="AR6" i="8"/>
  <c r="AR5" i="8"/>
  <c r="AR4" i="8"/>
  <c r="AQ2" i="6"/>
  <c r="AR2" i="8"/>
  <c r="AR8" i="8"/>
  <c r="AT2" i="8"/>
  <c r="AM2" i="6"/>
  <c r="AR7" i="8"/>
  <c r="AP2" i="6"/>
  <c r="AR3" i="8"/>
</calcChain>
</file>

<file path=xl/comments1.xml><?xml version="1.0" encoding="utf-8"?>
<comments xmlns="http://schemas.openxmlformats.org/spreadsheetml/2006/main">
  <authors>
    <author>Szerző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Always change to the 1st month of Historical period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Always change to the 1st month of Historical period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Always change to the 1st month of Historical period</t>
        </r>
      </text>
    </comment>
  </commentList>
</comments>
</file>

<file path=xl/comments4.xml><?xml version="1.0" encoding="utf-8"?>
<comments xmlns="http://schemas.openxmlformats.org/spreadsheetml/2006/main">
  <authors>
    <author>Szerző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Always change to the 1st month of Historical period</t>
        </r>
      </text>
    </comment>
  </commentList>
</comments>
</file>

<file path=xl/comments5.xml><?xml version="1.0" encoding="utf-8"?>
<comments xmlns="http://schemas.openxmlformats.org/spreadsheetml/2006/main">
  <authors>
    <author>Szerző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Always change to the 1st month of Historical period</t>
        </r>
      </text>
    </comment>
  </commentList>
</comments>
</file>

<file path=xl/comments6.xml><?xml version="1.0" encoding="utf-8"?>
<comments xmlns="http://schemas.openxmlformats.org/spreadsheetml/2006/main">
  <authors>
    <author>Szerző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Always change to the 1st month of Historical period</t>
        </r>
      </text>
    </comment>
  </commentList>
</comments>
</file>

<file path=xl/comments7.xml><?xml version="1.0" encoding="utf-8"?>
<comments xmlns="http://schemas.openxmlformats.org/spreadsheetml/2006/main">
  <authors>
    <author>Szerző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Always change to the 1st month of Historical period</t>
        </r>
      </text>
    </comment>
  </commentList>
</comments>
</file>

<file path=xl/sharedStrings.xml><?xml version="1.0" encoding="utf-8"?>
<sst xmlns="http://schemas.openxmlformats.org/spreadsheetml/2006/main" count="172" uniqueCount="24">
  <si>
    <t>Row Labels</t>
  </si>
  <si>
    <t>Volatility</t>
  </si>
  <si>
    <t>Magyarország 2010-2013</t>
  </si>
  <si>
    <t>Nyugat-Dunántúl</t>
  </si>
  <si>
    <t>Magyarország 2009-2011</t>
  </si>
  <si>
    <t>Közép-Magyarország</t>
  </si>
  <si>
    <t>Közép-Dunántúl</t>
  </si>
  <si>
    <t>Észak-Magyarország</t>
  </si>
  <si>
    <t>Dél-Dunántúl</t>
  </si>
  <si>
    <t>Észak-Alföld</t>
  </si>
  <si>
    <t>Dél-Alföld</t>
  </si>
  <si>
    <t>ID</t>
  </si>
  <si>
    <t>Ország</t>
  </si>
  <si>
    <t>Régió</t>
  </si>
  <si>
    <t>Kistérség</t>
  </si>
  <si>
    <t>Település</t>
  </si>
  <si>
    <t>Adatpontok</t>
  </si>
  <si>
    <t>Volatilitás</t>
  </si>
  <si>
    <t>Adatpontok az utolsó 12 hónapban</t>
  </si>
  <si>
    <t>Összesen</t>
  </si>
  <si>
    <t>Alacsony Volatilitás</t>
  </si>
  <si>
    <t>-</t>
  </si>
  <si>
    <t>Cleaned history</t>
  </si>
  <si>
    <t>Normal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</si>
</sst>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7" fontId="3" fillId="3" borderId="0" xfId="0" applyNumberFormat="1" applyFont="1" applyFill="1" applyAlignment="1">
      <alignment horizontal="center" vertical="top" wrapText="1"/>
    </xf>
    <xf numFmtId="17" fontId="3" fillId="0" borderId="0" xfId="0" applyNumberFormat="1" applyFont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5" fontId="0" fillId="0" borderId="0" xfId="1" applyNumberFormat="1" applyFont="1"/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0" borderId="0" xfId="0" applyFont="1"/>
    <xf numFmtId="0" fontId="6" fillId="6" borderId="2" xfId="0" applyFont="1" applyFill="1" applyBorder="1"/>
    <xf numFmtId="0" fontId="6" fillId="6" borderId="3" xfId="0" applyFont="1" applyFill="1" applyBorder="1"/>
    <xf numFmtId="0" fontId="7" fillId="5" borderId="2" xfId="0" applyFont="1" applyFill="1" applyBorder="1"/>
    <xf numFmtId="0" fontId="7" fillId="5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8" fillId="0" borderId="2" xfId="0" applyFont="1" applyBorder="1"/>
    <xf numFmtId="0" fontId="8" fillId="0" borderId="3" xfId="0" applyFont="1" applyBorder="1"/>
    <xf numFmtId="0" fontId="8" fillId="5" borderId="2" xfId="0" applyFont="1" applyFill="1" applyBorder="1"/>
    <xf numFmtId="0" fontId="8" fillId="5" borderId="3" xfId="0" applyFont="1" applyFill="1" applyBorder="1"/>
    <xf numFmtId="0" fontId="9" fillId="0" borderId="0" xfId="0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painter!$A$2</c:f>
              <c:strCache>
                <c:ptCount val="1"/>
                <c:pt idx="0">
                  <c:v>Cleaned history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painter!$B$1:$AK$1</c:f>
              <c:numCache>
                <c:formatCode>mmm\-yy</c:formatCode>
                <c:ptCount val="3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</c:numCache>
            </c:numRef>
          </c:cat>
          <c:val>
            <c:numRef>
              <c:f>painter!$B$2:$AK$2</c:f>
              <c:numCache>
                <c:formatCode>General</c:formatCode>
                <c:ptCount val="36"/>
                <c:pt idx="0">
                  <c:v>252831</c:v>
                </c:pt>
                <c:pt idx="1">
                  <c:v>252183</c:v>
                </c:pt>
                <c:pt idx="2">
                  <c:v>332585</c:v>
                </c:pt>
                <c:pt idx="3">
                  <c:v>335229</c:v>
                </c:pt>
                <c:pt idx="4">
                  <c:v>472744</c:v>
                </c:pt>
                <c:pt idx="5">
                  <c:v>661685</c:v>
                </c:pt>
                <c:pt idx="6">
                  <c:v>1362554</c:v>
                </c:pt>
                <c:pt idx="7">
                  <c:v>1427263</c:v>
                </c:pt>
                <c:pt idx="8">
                  <c:v>500614</c:v>
                </c:pt>
                <c:pt idx="9">
                  <c:v>418021</c:v>
                </c:pt>
                <c:pt idx="10">
                  <c:v>397831</c:v>
                </c:pt>
                <c:pt idx="11">
                  <c:v>309523</c:v>
                </c:pt>
                <c:pt idx="12">
                  <c:v>231303</c:v>
                </c:pt>
                <c:pt idx="13">
                  <c:v>240016</c:v>
                </c:pt>
                <c:pt idx="14">
                  <c:v>323369</c:v>
                </c:pt>
                <c:pt idx="15">
                  <c:v>328061</c:v>
                </c:pt>
                <c:pt idx="16">
                  <c:v>433246</c:v>
                </c:pt>
                <c:pt idx="17">
                  <c:v>736036</c:v>
                </c:pt>
                <c:pt idx="18">
                  <c:v>1354191</c:v>
                </c:pt>
                <c:pt idx="19">
                  <c:v>1407313</c:v>
                </c:pt>
                <c:pt idx="20">
                  <c:v>501192</c:v>
                </c:pt>
                <c:pt idx="21">
                  <c:v>434964</c:v>
                </c:pt>
                <c:pt idx="22">
                  <c:v>397933</c:v>
                </c:pt>
                <c:pt idx="23">
                  <c:v>385945</c:v>
                </c:pt>
                <c:pt idx="24">
                  <c:v>214720</c:v>
                </c:pt>
                <c:pt idx="25">
                  <c:v>233126</c:v>
                </c:pt>
                <c:pt idx="26">
                  <c:v>338809</c:v>
                </c:pt>
                <c:pt idx="27">
                  <c:v>384320</c:v>
                </c:pt>
                <c:pt idx="28">
                  <c:v>490730</c:v>
                </c:pt>
                <c:pt idx="29">
                  <c:v>764715</c:v>
                </c:pt>
                <c:pt idx="30">
                  <c:v>1360449.17</c:v>
                </c:pt>
                <c:pt idx="31">
                  <c:v>1411344.61</c:v>
                </c:pt>
                <c:pt idx="32">
                  <c:v>483430</c:v>
                </c:pt>
                <c:pt idx="33">
                  <c:v>507616</c:v>
                </c:pt>
                <c:pt idx="34">
                  <c:v>379273</c:v>
                </c:pt>
                <c:pt idx="35">
                  <c:v>383097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painter!$A$3</c:f>
              <c:strCache>
                <c:ptCount val="1"/>
                <c:pt idx="0">
                  <c:v>Normal history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painter!$B$1:$AK$1</c:f>
              <c:numCache>
                <c:formatCode>mmm\-yy</c:formatCode>
                <c:ptCount val="3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</c:numCache>
            </c:numRef>
          </c:cat>
          <c:val>
            <c:numRef>
              <c:f>painter!$B$3:$AK$3</c:f>
              <c:numCache>
                <c:formatCode>General</c:formatCode>
                <c:ptCount val="36"/>
                <c:pt idx="0">
                  <c:v>252831</c:v>
                </c:pt>
                <c:pt idx="1">
                  <c:v>252183</c:v>
                </c:pt>
                <c:pt idx="2">
                  <c:v>332585</c:v>
                </c:pt>
                <c:pt idx="3">
                  <c:v>335229</c:v>
                </c:pt>
                <c:pt idx="4">
                  <c:v>472744</c:v>
                </c:pt>
                <c:pt idx="5">
                  <c:v>661685</c:v>
                </c:pt>
                <c:pt idx="6">
                  <c:v>1362554</c:v>
                </c:pt>
                <c:pt idx="7">
                  <c:v>1427263</c:v>
                </c:pt>
                <c:pt idx="8">
                  <c:v>500614</c:v>
                </c:pt>
                <c:pt idx="9">
                  <c:v>418021</c:v>
                </c:pt>
                <c:pt idx="10">
                  <c:v>397831</c:v>
                </c:pt>
                <c:pt idx="11">
                  <c:v>309523</c:v>
                </c:pt>
                <c:pt idx="12">
                  <c:v>231303</c:v>
                </c:pt>
                <c:pt idx="13">
                  <c:v>240016</c:v>
                </c:pt>
                <c:pt idx="14">
                  <c:v>323369</c:v>
                </c:pt>
                <c:pt idx="15">
                  <c:v>328061</c:v>
                </c:pt>
                <c:pt idx="16">
                  <c:v>433246</c:v>
                </c:pt>
                <c:pt idx="17">
                  <c:v>736036</c:v>
                </c:pt>
                <c:pt idx="18">
                  <c:v>1354191</c:v>
                </c:pt>
                <c:pt idx="19">
                  <c:v>1407313</c:v>
                </c:pt>
                <c:pt idx="20">
                  <c:v>501192</c:v>
                </c:pt>
                <c:pt idx="21">
                  <c:v>434964</c:v>
                </c:pt>
                <c:pt idx="22">
                  <c:v>397933</c:v>
                </c:pt>
                <c:pt idx="23">
                  <c:v>385945</c:v>
                </c:pt>
                <c:pt idx="24">
                  <c:v>214720</c:v>
                </c:pt>
                <c:pt idx="25">
                  <c:v>233126</c:v>
                </c:pt>
                <c:pt idx="26">
                  <c:v>338809</c:v>
                </c:pt>
                <c:pt idx="27">
                  <c:v>384320</c:v>
                </c:pt>
                <c:pt idx="28">
                  <c:v>490730</c:v>
                </c:pt>
                <c:pt idx="29">
                  <c:v>764715</c:v>
                </c:pt>
                <c:pt idx="30">
                  <c:v>1587552</c:v>
                </c:pt>
                <c:pt idx="31">
                  <c:v>1708990</c:v>
                </c:pt>
                <c:pt idx="32">
                  <c:v>483430</c:v>
                </c:pt>
                <c:pt idx="33">
                  <c:v>507616</c:v>
                </c:pt>
                <c:pt idx="34">
                  <c:v>379273</c:v>
                </c:pt>
                <c:pt idx="35">
                  <c:v>383097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94880"/>
        <c:axId val="211890528"/>
      </c:lineChart>
      <c:dateAx>
        <c:axId val="211894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1890528"/>
        <c:crosses val="autoZero"/>
        <c:auto val="1"/>
        <c:lblOffset val="100"/>
        <c:baseTimeUnit val="months"/>
      </c:dateAx>
      <c:valAx>
        <c:axId val="21189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189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4</xdr:row>
      <xdr:rowOff>61912</xdr:rowOff>
    </xdr:from>
    <xdr:to>
      <xdr:col>36</xdr:col>
      <xdr:colOff>0</xdr:colOff>
      <xdr:row>18</xdr:row>
      <xdr:rowOff>138112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91"/>
  <sheetViews>
    <sheetView zoomScale="80" zoomScaleNormal="80" workbookViewId="0"/>
  </sheetViews>
  <sheetFormatPr defaultRowHeight="14.5" x14ac:dyDescent="0.35"/>
  <cols>
    <col min="1" max="1" width="10.81640625" customWidth="1"/>
    <col min="38" max="38" width="17" bestFit="1" customWidth="1"/>
    <col min="39" max="39" width="18.81640625" bestFit="1" customWidth="1"/>
    <col min="40" max="40" width="24.1796875" bestFit="1" customWidth="1"/>
    <col min="41" max="41" width="20.1796875" bestFit="1" customWidth="1"/>
    <col min="42" max="42" width="15.1796875" bestFit="1" customWidth="1"/>
    <col min="43" max="43" width="15.26953125" bestFit="1" customWidth="1"/>
    <col min="44" max="44" width="17.1796875" bestFit="1" customWidth="1"/>
    <col min="45" max="45" width="18" bestFit="1" customWidth="1"/>
  </cols>
  <sheetData>
    <row r="1" spans="1:45" ht="23.25" customHeight="1" x14ac:dyDescent="0.35">
      <c r="A1" s="1" t="s">
        <v>11</v>
      </c>
      <c r="B1" s="2">
        <v>39814</v>
      </c>
      <c r="C1" s="3">
        <f>DATE(YEAR(B1),MONTH(B1)+1,1)</f>
        <v>39845</v>
      </c>
      <c r="D1" s="3">
        <f t="shared" ref="D1:AK1" si="0">DATE(YEAR(C1),MONTH(C1)+1,1)</f>
        <v>39873</v>
      </c>
      <c r="E1" s="3">
        <f t="shared" si="0"/>
        <v>39904</v>
      </c>
      <c r="F1" s="3">
        <f t="shared" si="0"/>
        <v>39934</v>
      </c>
      <c r="G1" s="3">
        <f t="shared" si="0"/>
        <v>39965</v>
      </c>
      <c r="H1" s="3">
        <f t="shared" si="0"/>
        <v>39995</v>
      </c>
      <c r="I1" s="3">
        <f t="shared" si="0"/>
        <v>40026</v>
      </c>
      <c r="J1" s="3">
        <f t="shared" si="0"/>
        <v>40057</v>
      </c>
      <c r="K1" s="3">
        <f t="shared" si="0"/>
        <v>40087</v>
      </c>
      <c r="L1" s="3">
        <f t="shared" si="0"/>
        <v>40118</v>
      </c>
      <c r="M1" s="3">
        <f t="shared" si="0"/>
        <v>40148</v>
      </c>
      <c r="N1" s="3">
        <f t="shared" si="0"/>
        <v>40179</v>
      </c>
      <c r="O1" s="3">
        <f t="shared" si="0"/>
        <v>40210</v>
      </c>
      <c r="P1" s="3">
        <f t="shared" si="0"/>
        <v>40238</v>
      </c>
      <c r="Q1" s="3">
        <f t="shared" si="0"/>
        <v>40269</v>
      </c>
      <c r="R1" s="3">
        <f t="shared" si="0"/>
        <v>40299</v>
      </c>
      <c r="S1" s="3">
        <f t="shared" si="0"/>
        <v>40330</v>
      </c>
      <c r="T1" s="3">
        <f t="shared" si="0"/>
        <v>40360</v>
      </c>
      <c r="U1" s="3">
        <f t="shared" si="0"/>
        <v>40391</v>
      </c>
      <c r="V1" s="3">
        <f t="shared" si="0"/>
        <v>40422</v>
      </c>
      <c r="W1" s="3">
        <f t="shared" si="0"/>
        <v>40452</v>
      </c>
      <c r="X1" s="3">
        <f t="shared" si="0"/>
        <v>40483</v>
      </c>
      <c r="Y1" s="3">
        <f t="shared" si="0"/>
        <v>40513</v>
      </c>
      <c r="Z1" s="3">
        <f t="shared" si="0"/>
        <v>40544</v>
      </c>
      <c r="AA1" s="3">
        <f t="shared" si="0"/>
        <v>40575</v>
      </c>
      <c r="AB1" s="3">
        <f t="shared" si="0"/>
        <v>40603</v>
      </c>
      <c r="AC1" s="3">
        <f t="shared" si="0"/>
        <v>40634</v>
      </c>
      <c r="AD1" s="3">
        <f t="shared" si="0"/>
        <v>40664</v>
      </c>
      <c r="AE1" s="3">
        <f t="shared" si="0"/>
        <v>40695</v>
      </c>
      <c r="AF1" s="3">
        <f t="shared" si="0"/>
        <v>40725</v>
      </c>
      <c r="AG1" s="3">
        <f t="shared" si="0"/>
        <v>40756</v>
      </c>
      <c r="AH1" s="3">
        <f t="shared" si="0"/>
        <v>40787</v>
      </c>
      <c r="AI1" s="3">
        <f t="shared" si="0"/>
        <v>40817</v>
      </c>
      <c r="AJ1" s="3">
        <f t="shared" si="0"/>
        <v>40848</v>
      </c>
      <c r="AK1" s="3">
        <f t="shared" si="0"/>
        <v>40878</v>
      </c>
      <c r="AL1" s="1" t="s">
        <v>11</v>
      </c>
      <c r="AM1" s="1" t="s">
        <v>17</v>
      </c>
      <c r="AN1" s="1" t="s">
        <v>12</v>
      </c>
      <c r="AO1" s="1" t="s">
        <v>13</v>
      </c>
      <c r="AP1" s="1" t="s">
        <v>14</v>
      </c>
      <c r="AQ1" s="1" t="s">
        <v>15</v>
      </c>
      <c r="AR1" s="4" t="s">
        <v>16</v>
      </c>
      <c r="AS1" s="1" t="s">
        <v>19</v>
      </c>
    </row>
    <row r="2" spans="1:45" x14ac:dyDescent="0.35">
      <c r="A2" s="5">
        <v>2</v>
      </c>
      <c r="B2" s="6">
        <v>779694</v>
      </c>
      <c r="C2" s="6">
        <v>742602</v>
      </c>
      <c r="D2" s="6">
        <v>764023</v>
      </c>
      <c r="E2" s="6">
        <v>951882</v>
      </c>
      <c r="F2" s="6">
        <v>924585</v>
      </c>
      <c r="G2" s="6">
        <v>996109</v>
      </c>
      <c r="H2" s="6">
        <v>1744192</v>
      </c>
      <c r="I2" s="6">
        <v>2050830</v>
      </c>
      <c r="J2" s="6">
        <v>872522</v>
      </c>
      <c r="K2" s="6">
        <v>1195483</v>
      </c>
      <c r="L2" s="6">
        <v>802441</v>
      </c>
      <c r="M2" s="6">
        <v>960346</v>
      </c>
      <c r="N2" s="6">
        <v>779800</v>
      </c>
      <c r="O2" s="6">
        <v>741305</v>
      </c>
      <c r="P2" s="6">
        <v>810396</v>
      </c>
      <c r="Q2" s="6">
        <v>793637</v>
      </c>
      <c r="R2" s="6">
        <v>822388</v>
      </c>
      <c r="S2" s="6">
        <v>907684</v>
      </c>
      <c r="T2" s="6">
        <v>1625775</v>
      </c>
      <c r="U2" s="6">
        <v>1941349</v>
      </c>
      <c r="V2" s="6">
        <v>835627</v>
      </c>
      <c r="W2" s="6">
        <v>908650</v>
      </c>
      <c r="X2" s="6">
        <v>1011137</v>
      </c>
      <c r="Y2" s="6">
        <v>965801</v>
      </c>
      <c r="Z2" s="6">
        <v>762396</v>
      </c>
      <c r="AA2" s="6">
        <v>731091</v>
      </c>
      <c r="AB2" s="6">
        <v>878318</v>
      </c>
      <c r="AC2" s="6">
        <v>768213</v>
      </c>
      <c r="AD2" s="6">
        <v>759299</v>
      </c>
      <c r="AE2" s="6">
        <v>1003883</v>
      </c>
      <c r="AF2" s="6">
        <v>1603341</v>
      </c>
      <c r="AG2" s="6">
        <v>1736149</v>
      </c>
      <c r="AH2" s="6">
        <v>829488</v>
      </c>
      <c r="AI2" s="6">
        <v>924304</v>
      </c>
      <c r="AJ2" s="6">
        <v>915181</v>
      </c>
      <c r="AK2" s="6">
        <v>992215</v>
      </c>
      <c r="AL2" s="5">
        <f>A2</f>
        <v>2</v>
      </c>
      <c r="AM2" s="7" t="str">
        <f>VLOOKUP($AL2,'Master Data'!$A:$F,6,0)</f>
        <v>Alacsony Volatilitás</v>
      </c>
      <c r="AN2" s="7" t="str">
        <f>VLOOKUP($AL2,'Master Data'!$A:$F,2,0)</f>
        <v>Magyarország 2009-2011</v>
      </c>
      <c r="AO2" s="7" t="str">
        <f>VLOOKUP($AL2,'Master Data'!$A:$F,3,0)</f>
        <v>Nyugat-Dunántúl</v>
      </c>
      <c r="AP2" s="7" t="str">
        <f>VLOOKUP($AL2,'Master Data'!$A:$F,4,0)</f>
        <v>-</v>
      </c>
      <c r="AQ2" s="7" t="str">
        <f>VLOOKUP($AL2,'Master Data'!$A:$F,5,0)</f>
        <v>-</v>
      </c>
      <c r="AR2" s="8">
        <f t="shared" ref="AR2:AR15" si="1">COUNTIF(B2:AK2,"&gt;0")</f>
        <v>36</v>
      </c>
      <c r="AS2" s="9">
        <f t="shared" ref="AS2:AS15" si="2">SUM(Z2:AK2)</f>
        <v>11903878</v>
      </c>
    </row>
    <row r="3" spans="1:45" x14ac:dyDescent="0.35">
      <c r="A3" s="10">
        <v>1</v>
      </c>
      <c r="B3">
        <v>779800</v>
      </c>
      <c r="C3">
        <v>741305</v>
      </c>
      <c r="D3">
        <v>810396</v>
      </c>
      <c r="E3">
        <v>793637</v>
      </c>
      <c r="F3">
        <v>822388</v>
      </c>
      <c r="G3">
        <v>907684</v>
      </c>
      <c r="H3">
        <v>1625775</v>
      </c>
      <c r="I3">
        <v>1941349</v>
      </c>
      <c r="J3">
        <v>835627</v>
      </c>
      <c r="K3">
        <v>908650</v>
      </c>
      <c r="L3">
        <v>1011137</v>
      </c>
      <c r="M3">
        <v>965801</v>
      </c>
      <c r="N3">
        <v>762396</v>
      </c>
      <c r="O3">
        <v>731091</v>
      </c>
      <c r="P3">
        <v>878318</v>
      </c>
      <c r="Q3">
        <v>768213</v>
      </c>
      <c r="R3">
        <v>759299</v>
      </c>
      <c r="S3">
        <v>1003883</v>
      </c>
      <c r="T3">
        <v>1603341</v>
      </c>
      <c r="U3">
        <v>1914722.96</v>
      </c>
      <c r="V3">
        <v>829488</v>
      </c>
      <c r="W3">
        <v>924304</v>
      </c>
      <c r="X3">
        <v>915181</v>
      </c>
      <c r="Y3">
        <v>992215</v>
      </c>
      <c r="Z3">
        <v>707226</v>
      </c>
      <c r="AA3">
        <v>625039</v>
      </c>
      <c r="AB3">
        <v>840371</v>
      </c>
      <c r="AC3">
        <v>853356</v>
      </c>
      <c r="AD3">
        <v>787560</v>
      </c>
      <c r="AE3">
        <v>949891</v>
      </c>
      <c r="AF3">
        <v>1630208</v>
      </c>
      <c r="AG3">
        <v>1930550</v>
      </c>
      <c r="AH3">
        <v>878412</v>
      </c>
      <c r="AI3">
        <v>1036722</v>
      </c>
      <c r="AJ3">
        <v>933791</v>
      </c>
      <c r="AK3">
        <v>1044492</v>
      </c>
      <c r="AL3" s="5">
        <f t="shared" ref="AL3:AL15" si="3">A3</f>
        <v>1</v>
      </c>
      <c r="AM3" s="7" t="str">
        <f>VLOOKUP($AL3,'Master Data'!$A:$F,6,0)</f>
        <v>Alacsony Volatilitás</v>
      </c>
      <c r="AN3" s="7" t="str">
        <f>VLOOKUP($AL3,'Master Data'!$A:$F,2,0)</f>
        <v>Magyarország 2010-2013</v>
      </c>
      <c r="AO3" s="7" t="str">
        <f>VLOOKUP($AL3,'Master Data'!$A:$F,3,0)</f>
        <v>Nyugat-Dunántúl</v>
      </c>
      <c r="AP3" s="7" t="str">
        <f>VLOOKUP($AL3,'Master Data'!$A:$F,4,0)</f>
        <v>-</v>
      </c>
      <c r="AQ3" s="7" t="str">
        <f>VLOOKUP($AL3,'Master Data'!$A:$F,5,0)</f>
        <v>-</v>
      </c>
      <c r="AR3" s="8">
        <f t="shared" si="1"/>
        <v>36</v>
      </c>
      <c r="AS3" s="9">
        <f t="shared" si="2"/>
        <v>12217618</v>
      </c>
    </row>
    <row r="4" spans="1:45" x14ac:dyDescent="0.35">
      <c r="A4" s="10">
        <v>4</v>
      </c>
      <c r="B4">
        <v>575853</v>
      </c>
      <c r="C4">
        <v>576503</v>
      </c>
      <c r="D4">
        <v>603346</v>
      </c>
      <c r="E4">
        <v>615860</v>
      </c>
      <c r="F4">
        <v>732707</v>
      </c>
      <c r="G4">
        <v>735752</v>
      </c>
      <c r="H4">
        <v>762358</v>
      </c>
      <c r="I4">
        <v>838380</v>
      </c>
      <c r="J4">
        <v>791759</v>
      </c>
      <c r="K4">
        <v>802174</v>
      </c>
      <c r="L4">
        <v>769984</v>
      </c>
      <c r="M4">
        <v>666388</v>
      </c>
      <c r="N4">
        <v>588061</v>
      </c>
      <c r="O4">
        <v>558211</v>
      </c>
      <c r="P4">
        <v>702541</v>
      </c>
      <c r="Q4">
        <v>778060</v>
      </c>
      <c r="R4">
        <v>890350</v>
      </c>
      <c r="S4">
        <v>811144</v>
      </c>
      <c r="T4">
        <v>809870</v>
      </c>
      <c r="U4">
        <v>828050</v>
      </c>
      <c r="V4">
        <v>855940</v>
      </c>
      <c r="W4">
        <v>816991</v>
      </c>
      <c r="X4">
        <v>750253</v>
      </c>
      <c r="Y4">
        <v>744226</v>
      </c>
      <c r="Z4">
        <v>586285</v>
      </c>
      <c r="AA4">
        <v>599337</v>
      </c>
      <c r="AB4">
        <v>683089</v>
      </c>
      <c r="AC4">
        <v>731376</v>
      </c>
      <c r="AD4">
        <v>841139</v>
      </c>
      <c r="AE4">
        <v>777242</v>
      </c>
      <c r="AF4">
        <v>815899</v>
      </c>
      <c r="AG4">
        <v>891971</v>
      </c>
      <c r="AH4">
        <v>843972</v>
      </c>
      <c r="AI4">
        <v>858689</v>
      </c>
      <c r="AJ4">
        <v>726025</v>
      </c>
      <c r="AK4">
        <v>763902</v>
      </c>
      <c r="AL4" s="5">
        <f t="shared" si="3"/>
        <v>4</v>
      </c>
      <c r="AM4" s="7" t="str">
        <f>VLOOKUP($AL4,'Master Data'!$A:$F,6,0)</f>
        <v>Alacsony Volatilitás</v>
      </c>
      <c r="AN4" s="7" t="str">
        <f>VLOOKUP($AL4,'Master Data'!$A:$F,2,0)</f>
        <v>Magyarország 2010-2013</v>
      </c>
      <c r="AO4" s="7" t="str">
        <f>VLOOKUP($AL4,'Master Data'!$A:$F,3,0)</f>
        <v>Közép-Magyarország</v>
      </c>
      <c r="AP4" s="7" t="str">
        <f>VLOOKUP($AL4,'Master Data'!$A:$F,4,0)</f>
        <v>-</v>
      </c>
      <c r="AQ4" s="7" t="str">
        <f>VLOOKUP($AL4,'Master Data'!$A:$F,5,0)</f>
        <v>-</v>
      </c>
      <c r="AR4" s="8">
        <f t="shared" si="1"/>
        <v>36</v>
      </c>
      <c r="AS4" s="9">
        <f t="shared" si="2"/>
        <v>9118926</v>
      </c>
    </row>
    <row r="5" spans="1:45" x14ac:dyDescent="0.35">
      <c r="A5" s="10">
        <v>3</v>
      </c>
      <c r="B5">
        <v>615572</v>
      </c>
      <c r="C5">
        <v>586634</v>
      </c>
      <c r="D5">
        <v>706208</v>
      </c>
      <c r="E5">
        <v>774516</v>
      </c>
      <c r="F5">
        <v>774480</v>
      </c>
      <c r="G5">
        <v>813411</v>
      </c>
      <c r="H5">
        <v>767990</v>
      </c>
      <c r="I5">
        <v>838503</v>
      </c>
      <c r="J5">
        <v>795118</v>
      </c>
      <c r="K5">
        <v>920976</v>
      </c>
      <c r="L5">
        <v>750040</v>
      </c>
      <c r="M5">
        <v>672806</v>
      </c>
      <c r="N5">
        <v>575853</v>
      </c>
      <c r="O5">
        <v>576503</v>
      </c>
      <c r="P5">
        <v>603346</v>
      </c>
      <c r="Q5">
        <v>708169.92</v>
      </c>
      <c r="R5">
        <v>732707</v>
      </c>
      <c r="S5">
        <v>735752</v>
      </c>
      <c r="T5">
        <v>762358</v>
      </c>
      <c r="U5">
        <v>838380</v>
      </c>
      <c r="V5">
        <v>791759</v>
      </c>
      <c r="W5">
        <v>802174</v>
      </c>
      <c r="X5">
        <v>769984</v>
      </c>
      <c r="Y5">
        <v>666388</v>
      </c>
      <c r="Z5">
        <v>588061</v>
      </c>
      <c r="AA5">
        <v>558211</v>
      </c>
      <c r="AB5">
        <v>702541</v>
      </c>
      <c r="AC5">
        <v>778060</v>
      </c>
      <c r="AD5">
        <v>890350</v>
      </c>
      <c r="AE5">
        <v>811144</v>
      </c>
      <c r="AF5">
        <v>809870</v>
      </c>
      <c r="AG5">
        <v>828050</v>
      </c>
      <c r="AH5">
        <v>855940</v>
      </c>
      <c r="AI5">
        <v>816991</v>
      </c>
      <c r="AJ5">
        <v>750253</v>
      </c>
      <c r="AK5">
        <v>744226</v>
      </c>
      <c r="AL5" s="5">
        <f t="shared" si="3"/>
        <v>3</v>
      </c>
      <c r="AM5" s="7" t="str">
        <f>VLOOKUP($AL5,'Master Data'!$A:$F,6,0)</f>
        <v>Alacsony Volatilitás</v>
      </c>
      <c r="AN5" s="7" t="str">
        <f>VLOOKUP($AL5,'Master Data'!$A:$F,2,0)</f>
        <v>Magyarország 2009-2011</v>
      </c>
      <c r="AO5" s="7" t="str">
        <f>VLOOKUP($AL5,'Master Data'!$A:$F,3,0)</f>
        <v>Közép-Magyarország</v>
      </c>
      <c r="AP5" s="7" t="str">
        <f>VLOOKUP($AL5,'Master Data'!$A:$F,4,0)</f>
        <v>-</v>
      </c>
      <c r="AQ5" s="7" t="str">
        <f>VLOOKUP($AL5,'Master Data'!$A:$F,5,0)</f>
        <v>-</v>
      </c>
      <c r="AR5" s="8">
        <f t="shared" si="1"/>
        <v>36</v>
      </c>
      <c r="AS5" s="9">
        <f t="shared" si="2"/>
        <v>9133697</v>
      </c>
    </row>
    <row r="6" spans="1:45" x14ac:dyDescent="0.35">
      <c r="A6" s="10">
        <v>5</v>
      </c>
      <c r="B6">
        <v>297236</v>
      </c>
      <c r="C6">
        <v>288732</v>
      </c>
      <c r="D6">
        <v>327469</v>
      </c>
      <c r="E6">
        <v>427628</v>
      </c>
      <c r="F6">
        <v>555838</v>
      </c>
      <c r="G6">
        <v>745017</v>
      </c>
      <c r="H6">
        <v>1419573</v>
      </c>
      <c r="I6">
        <v>1542485</v>
      </c>
      <c r="J6">
        <v>521661</v>
      </c>
      <c r="K6">
        <v>455450</v>
      </c>
      <c r="L6">
        <v>438888</v>
      </c>
      <c r="M6">
        <v>369921</v>
      </c>
      <c r="N6">
        <v>320011</v>
      </c>
      <c r="O6">
        <v>327313</v>
      </c>
      <c r="P6">
        <v>434588</v>
      </c>
      <c r="Q6">
        <v>466950</v>
      </c>
      <c r="R6">
        <v>566810</v>
      </c>
      <c r="S6">
        <v>891426</v>
      </c>
      <c r="T6">
        <v>1501712</v>
      </c>
      <c r="U6">
        <v>1604658</v>
      </c>
      <c r="V6">
        <v>612888</v>
      </c>
      <c r="W6">
        <v>473301</v>
      </c>
      <c r="X6">
        <v>431301</v>
      </c>
      <c r="Y6">
        <v>411690</v>
      </c>
      <c r="Z6">
        <v>286569</v>
      </c>
      <c r="AA6">
        <v>326767</v>
      </c>
      <c r="AB6">
        <v>419838</v>
      </c>
      <c r="AC6">
        <v>478373</v>
      </c>
      <c r="AD6">
        <v>580889</v>
      </c>
      <c r="AE6">
        <v>910322</v>
      </c>
      <c r="AF6">
        <v>1657727</v>
      </c>
      <c r="AG6">
        <v>1696403.04</v>
      </c>
      <c r="AH6">
        <v>644516</v>
      </c>
      <c r="AI6">
        <v>503305</v>
      </c>
      <c r="AJ6">
        <v>381728</v>
      </c>
      <c r="AK6">
        <v>417391</v>
      </c>
      <c r="AL6" s="5">
        <f t="shared" si="3"/>
        <v>5</v>
      </c>
      <c r="AM6" s="7" t="str">
        <f>VLOOKUP($AL6,'Master Data'!$A:$F,6,0)</f>
        <v>Alacsony Volatilitás</v>
      </c>
      <c r="AN6" s="7" t="str">
        <f>VLOOKUP($AL6,'Master Data'!$A:$F,2,0)</f>
        <v>Magyarország 2010-2013</v>
      </c>
      <c r="AO6" s="7" t="str">
        <f>VLOOKUP($AL6,'Master Data'!$A:$F,3,0)</f>
        <v>Közép-Dunántúl</v>
      </c>
      <c r="AP6" s="7" t="str">
        <f>VLOOKUP($AL6,'Master Data'!$A:$F,4,0)</f>
        <v>-</v>
      </c>
      <c r="AQ6" s="7" t="str">
        <f>VLOOKUP($AL6,'Master Data'!$A:$F,5,0)</f>
        <v>-</v>
      </c>
      <c r="AR6" s="8">
        <f t="shared" si="1"/>
        <v>36</v>
      </c>
      <c r="AS6" s="9">
        <f t="shared" si="2"/>
        <v>8303828.04</v>
      </c>
    </row>
    <row r="7" spans="1:45" x14ac:dyDescent="0.35">
      <c r="A7" s="10">
        <v>7</v>
      </c>
      <c r="B7">
        <v>318169</v>
      </c>
      <c r="C7">
        <v>256598</v>
      </c>
      <c r="D7">
        <v>296339</v>
      </c>
      <c r="E7">
        <v>374058</v>
      </c>
      <c r="F7">
        <v>575331</v>
      </c>
      <c r="G7">
        <v>768566</v>
      </c>
      <c r="H7">
        <v>1402507</v>
      </c>
      <c r="I7">
        <v>1648176</v>
      </c>
      <c r="J7">
        <v>539316</v>
      </c>
      <c r="K7">
        <v>497116</v>
      </c>
      <c r="L7">
        <v>336789</v>
      </c>
      <c r="M7">
        <v>366004</v>
      </c>
      <c r="N7">
        <v>297236</v>
      </c>
      <c r="O7">
        <v>288732</v>
      </c>
      <c r="P7">
        <v>327469</v>
      </c>
      <c r="Q7">
        <v>427628</v>
      </c>
      <c r="R7">
        <v>555838</v>
      </c>
      <c r="S7">
        <v>745017</v>
      </c>
      <c r="T7">
        <v>1419573</v>
      </c>
      <c r="U7">
        <v>1542485</v>
      </c>
      <c r="V7">
        <v>521661</v>
      </c>
      <c r="W7">
        <v>455450</v>
      </c>
      <c r="X7">
        <v>438888</v>
      </c>
      <c r="Y7">
        <v>369921</v>
      </c>
      <c r="Z7">
        <v>320011</v>
      </c>
      <c r="AA7">
        <v>327313</v>
      </c>
      <c r="AB7">
        <v>434588</v>
      </c>
      <c r="AC7">
        <v>466950</v>
      </c>
      <c r="AD7">
        <v>566810</v>
      </c>
      <c r="AE7">
        <v>891426</v>
      </c>
      <c r="AF7">
        <v>1501712</v>
      </c>
      <c r="AG7">
        <v>1604658</v>
      </c>
      <c r="AH7">
        <v>612888</v>
      </c>
      <c r="AI7">
        <v>473301</v>
      </c>
      <c r="AJ7">
        <v>431301</v>
      </c>
      <c r="AK7">
        <v>411690</v>
      </c>
      <c r="AL7" s="5">
        <f t="shared" si="3"/>
        <v>7</v>
      </c>
      <c r="AM7" s="7" t="str">
        <f>VLOOKUP($AL7,'Master Data'!$A:$F,6,0)</f>
        <v>Alacsony Volatilitás</v>
      </c>
      <c r="AN7" s="7" t="str">
        <f>VLOOKUP($AL7,'Master Data'!$A:$F,2,0)</f>
        <v>Magyarország 2009-2011</v>
      </c>
      <c r="AO7" s="7" t="str">
        <f>VLOOKUP($AL7,'Master Data'!$A:$F,3,0)</f>
        <v>Közép-Dunántúl</v>
      </c>
      <c r="AP7" s="7" t="str">
        <f>VLOOKUP($AL7,'Master Data'!$A:$F,4,0)</f>
        <v>-</v>
      </c>
      <c r="AQ7" s="7" t="str">
        <f>VLOOKUP($AL7,'Master Data'!$A:$F,5,0)</f>
        <v>-</v>
      </c>
      <c r="AR7" s="8">
        <f t="shared" si="1"/>
        <v>36</v>
      </c>
      <c r="AS7" s="9">
        <f t="shared" si="2"/>
        <v>8042648</v>
      </c>
    </row>
    <row r="8" spans="1:45" x14ac:dyDescent="0.35">
      <c r="A8" s="10">
        <v>6</v>
      </c>
      <c r="B8">
        <v>361064</v>
      </c>
      <c r="C8">
        <v>387078</v>
      </c>
      <c r="D8">
        <v>407703</v>
      </c>
      <c r="E8">
        <v>459423</v>
      </c>
      <c r="F8">
        <v>500220</v>
      </c>
      <c r="G8">
        <v>487954</v>
      </c>
      <c r="H8">
        <v>788882</v>
      </c>
      <c r="I8">
        <v>929294</v>
      </c>
      <c r="J8">
        <v>452721</v>
      </c>
      <c r="K8">
        <v>524164</v>
      </c>
      <c r="L8">
        <v>506357</v>
      </c>
      <c r="M8">
        <v>490656</v>
      </c>
      <c r="N8">
        <v>434047</v>
      </c>
      <c r="O8">
        <v>467580</v>
      </c>
      <c r="P8">
        <v>511136</v>
      </c>
      <c r="Q8">
        <v>537275</v>
      </c>
      <c r="R8">
        <v>521456</v>
      </c>
      <c r="S8">
        <v>570347</v>
      </c>
      <c r="T8">
        <v>867789</v>
      </c>
      <c r="U8">
        <v>917935</v>
      </c>
      <c r="V8">
        <v>517815</v>
      </c>
      <c r="W8">
        <v>576110</v>
      </c>
      <c r="X8">
        <v>540604</v>
      </c>
      <c r="Y8">
        <v>609269</v>
      </c>
      <c r="Z8">
        <v>443945</v>
      </c>
      <c r="AA8">
        <v>460147</v>
      </c>
      <c r="AB8">
        <v>551661</v>
      </c>
      <c r="AC8">
        <v>560350</v>
      </c>
      <c r="AD8">
        <v>605077</v>
      </c>
      <c r="AE8">
        <v>612513</v>
      </c>
      <c r="AF8">
        <v>1026489</v>
      </c>
      <c r="AG8">
        <v>1189214</v>
      </c>
      <c r="AH8">
        <v>601196</v>
      </c>
      <c r="AI8">
        <v>740876</v>
      </c>
      <c r="AJ8">
        <v>599050</v>
      </c>
      <c r="AK8">
        <v>704983</v>
      </c>
      <c r="AL8" s="5">
        <f t="shared" si="3"/>
        <v>6</v>
      </c>
      <c r="AM8" s="7" t="str">
        <f>VLOOKUP($AL8,'Master Data'!$A:$F,6,0)</f>
        <v>Alacsony Volatilitás</v>
      </c>
      <c r="AN8" s="7" t="str">
        <f>VLOOKUP($AL8,'Master Data'!$A:$F,2,0)</f>
        <v>Magyarország 2010-2013</v>
      </c>
      <c r="AO8" s="7" t="str">
        <f>VLOOKUP($AL8,'Master Data'!$A:$F,3,0)</f>
        <v>Észak-Magyarország</v>
      </c>
      <c r="AP8" s="7" t="str">
        <f>VLOOKUP($AL8,'Master Data'!$A:$F,4,0)</f>
        <v>-</v>
      </c>
      <c r="AQ8" s="7" t="str">
        <f>VLOOKUP($AL8,'Master Data'!$A:$F,5,0)</f>
        <v>-</v>
      </c>
      <c r="AR8" s="8">
        <f t="shared" si="1"/>
        <v>36</v>
      </c>
      <c r="AS8" s="9">
        <f t="shared" si="2"/>
        <v>8095501</v>
      </c>
    </row>
    <row r="9" spans="1:45" x14ac:dyDescent="0.35">
      <c r="A9" s="10">
        <v>8</v>
      </c>
      <c r="B9">
        <v>252831</v>
      </c>
      <c r="C9">
        <v>252183</v>
      </c>
      <c r="D9">
        <v>332585</v>
      </c>
      <c r="E9">
        <v>335229</v>
      </c>
      <c r="F9">
        <v>472744</v>
      </c>
      <c r="G9">
        <v>661685</v>
      </c>
      <c r="H9">
        <v>1362554</v>
      </c>
      <c r="I9">
        <v>1427263</v>
      </c>
      <c r="J9">
        <v>500614</v>
      </c>
      <c r="K9">
        <v>418021</v>
      </c>
      <c r="L9">
        <v>397831</v>
      </c>
      <c r="M9">
        <v>309523</v>
      </c>
      <c r="N9">
        <v>231303</v>
      </c>
      <c r="O9">
        <v>240016</v>
      </c>
      <c r="P9">
        <v>323369</v>
      </c>
      <c r="Q9">
        <v>328061</v>
      </c>
      <c r="R9">
        <v>433246</v>
      </c>
      <c r="S9">
        <v>736036</v>
      </c>
      <c r="T9">
        <v>1354191</v>
      </c>
      <c r="U9">
        <v>1407313</v>
      </c>
      <c r="V9">
        <v>501192</v>
      </c>
      <c r="W9">
        <v>434964</v>
      </c>
      <c r="X9">
        <v>397933</v>
      </c>
      <c r="Y9">
        <v>385945</v>
      </c>
      <c r="Z9">
        <v>214720</v>
      </c>
      <c r="AA9">
        <v>233126</v>
      </c>
      <c r="AB9">
        <v>338809</v>
      </c>
      <c r="AC9">
        <v>384320</v>
      </c>
      <c r="AD9">
        <v>490730</v>
      </c>
      <c r="AE9">
        <v>764715</v>
      </c>
      <c r="AF9">
        <v>1360449.17</v>
      </c>
      <c r="AG9">
        <v>1411344.61</v>
      </c>
      <c r="AH9">
        <v>483430</v>
      </c>
      <c r="AI9">
        <v>507616</v>
      </c>
      <c r="AJ9">
        <v>379273</v>
      </c>
      <c r="AK9">
        <v>383097</v>
      </c>
      <c r="AL9" s="5">
        <f t="shared" si="3"/>
        <v>8</v>
      </c>
      <c r="AM9" s="7" t="str">
        <f>VLOOKUP($AL9,'Master Data'!$A:$F,6,0)</f>
        <v>Alacsony Volatilitás</v>
      </c>
      <c r="AN9" s="7" t="str">
        <f>VLOOKUP($AL9,'Master Data'!$A:$F,2,0)</f>
        <v>Magyarország 2010-2013</v>
      </c>
      <c r="AO9" s="7" t="str">
        <f>VLOOKUP($AL9,'Master Data'!$A:$F,3,0)</f>
        <v>Dél-Dunántúl</v>
      </c>
      <c r="AP9" s="7" t="str">
        <f>VLOOKUP($AL9,'Master Data'!$A:$F,4,0)</f>
        <v>-</v>
      </c>
      <c r="AQ9" s="7" t="str">
        <f>VLOOKUP($AL9,'Master Data'!$A:$F,5,0)</f>
        <v>-</v>
      </c>
      <c r="AR9" s="8">
        <f t="shared" si="1"/>
        <v>36</v>
      </c>
      <c r="AS9" s="9">
        <f t="shared" si="2"/>
        <v>6951629.7800000003</v>
      </c>
    </row>
    <row r="10" spans="1:45" x14ac:dyDescent="0.35">
      <c r="A10" s="10">
        <v>10</v>
      </c>
      <c r="B10">
        <v>287627</v>
      </c>
      <c r="C10">
        <v>259780</v>
      </c>
      <c r="D10">
        <v>293712</v>
      </c>
      <c r="E10">
        <v>390063</v>
      </c>
      <c r="F10">
        <v>454884</v>
      </c>
      <c r="G10">
        <v>698416</v>
      </c>
      <c r="H10">
        <v>1466515</v>
      </c>
      <c r="I10">
        <v>1652701</v>
      </c>
      <c r="J10">
        <v>502555</v>
      </c>
      <c r="K10">
        <v>509502</v>
      </c>
      <c r="L10">
        <v>332451</v>
      </c>
      <c r="M10">
        <v>295408</v>
      </c>
      <c r="N10">
        <v>252831</v>
      </c>
      <c r="O10">
        <v>252183</v>
      </c>
      <c r="P10">
        <v>332585</v>
      </c>
      <c r="Q10">
        <v>335229</v>
      </c>
      <c r="R10">
        <v>472744</v>
      </c>
      <c r="S10">
        <v>661685</v>
      </c>
      <c r="T10">
        <v>1362554</v>
      </c>
      <c r="U10">
        <v>1427263</v>
      </c>
      <c r="V10">
        <v>500614</v>
      </c>
      <c r="W10">
        <v>418021</v>
      </c>
      <c r="X10">
        <v>397831</v>
      </c>
      <c r="Y10">
        <v>309523</v>
      </c>
      <c r="Z10">
        <v>231303</v>
      </c>
      <c r="AA10">
        <v>240016</v>
      </c>
      <c r="AB10">
        <v>323369</v>
      </c>
      <c r="AC10">
        <v>328061</v>
      </c>
      <c r="AD10">
        <v>433246</v>
      </c>
      <c r="AE10">
        <v>736036</v>
      </c>
      <c r="AF10">
        <v>1354191</v>
      </c>
      <c r="AG10">
        <v>1407313</v>
      </c>
      <c r="AH10">
        <v>501192</v>
      </c>
      <c r="AI10">
        <v>434964</v>
      </c>
      <c r="AJ10">
        <v>397933</v>
      </c>
      <c r="AK10">
        <v>385945</v>
      </c>
      <c r="AL10" s="5">
        <f t="shared" si="3"/>
        <v>10</v>
      </c>
      <c r="AM10" s="7" t="str">
        <f>VLOOKUP($AL10,'Master Data'!$A:$F,6,0)</f>
        <v>Alacsony Volatilitás</v>
      </c>
      <c r="AN10" s="7" t="str">
        <f>VLOOKUP($AL10,'Master Data'!$A:$F,2,0)</f>
        <v>Magyarország 2009-2011</v>
      </c>
      <c r="AO10" s="7" t="str">
        <f>VLOOKUP($AL10,'Master Data'!$A:$F,3,0)</f>
        <v>Dél-Dunántúl</v>
      </c>
      <c r="AP10" s="7" t="str">
        <f>VLOOKUP($AL10,'Master Data'!$A:$F,4,0)</f>
        <v>-</v>
      </c>
      <c r="AQ10" s="7" t="str">
        <f>VLOOKUP($AL10,'Master Data'!$A:$F,5,0)</f>
        <v>-</v>
      </c>
      <c r="AR10" s="8">
        <f t="shared" si="1"/>
        <v>36</v>
      </c>
      <c r="AS10" s="9">
        <f t="shared" si="2"/>
        <v>6773569</v>
      </c>
    </row>
    <row r="11" spans="1:45" x14ac:dyDescent="0.35">
      <c r="A11" s="10">
        <v>9</v>
      </c>
      <c r="B11">
        <v>377749</v>
      </c>
      <c r="C11">
        <v>334721</v>
      </c>
      <c r="D11">
        <v>332999</v>
      </c>
      <c r="E11">
        <v>486868</v>
      </c>
      <c r="F11">
        <v>525695</v>
      </c>
      <c r="G11">
        <v>521171</v>
      </c>
      <c r="H11">
        <v>740337</v>
      </c>
      <c r="I11">
        <v>897646</v>
      </c>
      <c r="J11">
        <v>449489</v>
      </c>
      <c r="K11">
        <v>584909</v>
      </c>
      <c r="L11">
        <v>411152</v>
      </c>
      <c r="M11">
        <v>469942</v>
      </c>
      <c r="N11">
        <v>361064</v>
      </c>
      <c r="O11">
        <v>387078</v>
      </c>
      <c r="P11">
        <v>407703</v>
      </c>
      <c r="Q11">
        <v>459423</v>
      </c>
      <c r="R11">
        <v>500220</v>
      </c>
      <c r="S11">
        <v>487954</v>
      </c>
      <c r="T11">
        <v>788882</v>
      </c>
      <c r="U11">
        <v>929294</v>
      </c>
      <c r="V11">
        <v>452721</v>
      </c>
      <c r="W11">
        <v>524164</v>
      </c>
      <c r="X11">
        <v>506357</v>
      </c>
      <c r="Y11">
        <v>490656</v>
      </c>
      <c r="Z11">
        <v>434047</v>
      </c>
      <c r="AA11">
        <v>467580</v>
      </c>
      <c r="AB11">
        <v>511136</v>
      </c>
      <c r="AC11">
        <v>537275</v>
      </c>
      <c r="AD11">
        <v>521456</v>
      </c>
      <c r="AE11">
        <v>570347</v>
      </c>
      <c r="AF11">
        <v>867789</v>
      </c>
      <c r="AG11">
        <v>917935</v>
      </c>
      <c r="AH11">
        <v>517815</v>
      </c>
      <c r="AI11">
        <v>576110</v>
      </c>
      <c r="AJ11">
        <v>540604</v>
      </c>
      <c r="AK11">
        <v>609269</v>
      </c>
      <c r="AL11" s="5">
        <f t="shared" si="3"/>
        <v>9</v>
      </c>
      <c r="AM11" s="7" t="str">
        <f>VLOOKUP($AL11,'Master Data'!$A:$F,6,0)</f>
        <v>Alacsony Volatilitás</v>
      </c>
      <c r="AN11" s="7" t="str">
        <f>VLOOKUP($AL11,'Master Data'!$A:$F,2,0)</f>
        <v>Magyarország 2009-2011</v>
      </c>
      <c r="AO11" s="7" t="str">
        <f>VLOOKUP($AL11,'Master Data'!$A:$F,3,0)</f>
        <v>Észak-Magyarország</v>
      </c>
      <c r="AP11" s="7" t="str">
        <f>VLOOKUP($AL11,'Master Data'!$A:$F,4,0)</f>
        <v>-</v>
      </c>
      <c r="AQ11" s="7" t="str">
        <f>VLOOKUP($AL11,'Master Data'!$A:$F,5,0)</f>
        <v>-</v>
      </c>
      <c r="AR11" s="8">
        <f t="shared" si="1"/>
        <v>36</v>
      </c>
      <c r="AS11" s="9">
        <f t="shared" si="2"/>
        <v>7071363</v>
      </c>
    </row>
    <row r="12" spans="1:45" x14ac:dyDescent="0.35">
      <c r="A12" s="10">
        <v>12</v>
      </c>
      <c r="B12">
        <v>378098</v>
      </c>
      <c r="C12">
        <v>345291</v>
      </c>
      <c r="D12">
        <v>354512</v>
      </c>
      <c r="E12">
        <v>386898</v>
      </c>
      <c r="F12">
        <v>416279</v>
      </c>
      <c r="G12">
        <v>509152</v>
      </c>
      <c r="H12">
        <v>795513</v>
      </c>
      <c r="I12">
        <v>932455</v>
      </c>
      <c r="J12">
        <v>398100</v>
      </c>
      <c r="K12">
        <v>445824</v>
      </c>
      <c r="L12">
        <v>350520</v>
      </c>
      <c r="M12">
        <v>321845</v>
      </c>
      <c r="N12">
        <v>304037</v>
      </c>
      <c r="O12">
        <v>285494</v>
      </c>
      <c r="P12">
        <v>351532</v>
      </c>
      <c r="Q12">
        <v>354736</v>
      </c>
      <c r="R12">
        <v>414090</v>
      </c>
      <c r="S12">
        <v>471526</v>
      </c>
      <c r="T12">
        <v>830806</v>
      </c>
      <c r="U12">
        <v>889729</v>
      </c>
      <c r="V12">
        <v>382498</v>
      </c>
      <c r="W12">
        <v>376931</v>
      </c>
      <c r="X12">
        <v>407932</v>
      </c>
      <c r="Y12">
        <v>334729</v>
      </c>
      <c r="Z12">
        <v>300627</v>
      </c>
      <c r="AA12">
        <v>297017</v>
      </c>
      <c r="AB12">
        <v>346191</v>
      </c>
      <c r="AC12">
        <v>342245</v>
      </c>
      <c r="AD12">
        <v>336773</v>
      </c>
      <c r="AE12">
        <v>469556</v>
      </c>
      <c r="AF12">
        <v>716745</v>
      </c>
      <c r="AG12">
        <v>797212</v>
      </c>
      <c r="AH12">
        <v>383190</v>
      </c>
      <c r="AI12">
        <v>347574</v>
      </c>
      <c r="AJ12">
        <v>388849</v>
      </c>
      <c r="AK12">
        <v>350046</v>
      </c>
      <c r="AL12" s="5">
        <f t="shared" si="3"/>
        <v>12</v>
      </c>
      <c r="AM12" s="7" t="str">
        <f>VLOOKUP($AL12,'Master Data'!$A:$F,6,0)</f>
        <v>Alacsony Volatilitás</v>
      </c>
      <c r="AN12" s="7" t="str">
        <f>VLOOKUP($AL12,'Master Data'!$A:$F,2,0)</f>
        <v>Magyarország 2009-2011</v>
      </c>
      <c r="AO12" s="7" t="str">
        <f>VLOOKUP($AL12,'Master Data'!$A:$F,3,0)</f>
        <v>Észak-Alföld</v>
      </c>
      <c r="AP12" s="7" t="str">
        <f>VLOOKUP($AL12,'Master Data'!$A:$F,4,0)</f>
        <v>-</v>
      </c>
      <c r="AQ12" s="7" t="str">
        <f>VLOOKUP($AL12,'Master Data'!$A:$F,5,0)</f>
        <v>-</v>
      </c>
      <c r="AR12" s="8">
        <f t="shared" si="1"/>
        <v>36</v>
      </c>
      <c r="AS12" s="9">
        <f t="shared" si="2"/>
        <v>5076025</v>
      </c>
    </row>
    <row r="13" spans="1:45" x14ac:dyDescent="0.35">
      <c r="A13" s="10">
        <v>11</v>
      </c>
      <c r="B13">
        <v>304037</v>
      </c>
      <c r="C13">
        <v>285494</v>
      </c>
      <c r="D13">
        <v>351532</v>
      </c>
      <c r="E13">
        <v>354736</v>
      </c>
      <c r="F13">
        <v>414090</v>
      </c>
      <c r="G13">
        <v>471526</v>
      </c>
      <c r="H13">
        <v>721532.22</v>
      </c>
      <c r="I13">
        <v>889729</v>
      </c>
      <c r="J13">
        <v>382498</v>
      </c>
      <c r="K13">
        <v>376931</v>
      </c>
      <c r="L13">
        <v>407932</v>
      </c>
      <c r="M13">
        <v>334729</v>
      </c>
      <c r="N13">
        <v>300627</v>
      </c>
      <c r="O13">
        <v>297017</v>
      </c>
      <c r="P13">
        <v>346191</v>
      </c>
      <c r="Q13">
        <v>342245</v>
      </c>
      <c r="R13">
        <v>336773</v>
      </c>
      <c r="S13">
        <v>469556</v>
      </c>
      <c r="T13">
        <v>716745</v>
      </c>
      <c r="U13">
        <v>797212</v>
      </c>
      <c r="V13">
        <v>383190</v>
      </c>
      <c r="W13">
        <v>347574</v>
      </c>
      <c r="X13">
        <v>388849</v>
      </c>
      <c r="Y13">
        <v>350046</v>
      </c>
      <c r="Z13">
        <v>322409</v>
      </c>
      <c r="AA13">
        <v>270421</v>
      </c>
      <c r="AB13">
        <v>387793</v>
      </c>
      <c r="AC13">
        <v>371989</v>
      </c>
      <c r="AD13">
        <v>356279</v>
      </c>
      <c r="AE13">
        <v>487454</v>
      </c>
      <c r="AF13">
        <v>759692</v>
      </c>
      <c r="AG13">
        <v>930775</v>
      </c>
      <c r="AH13">
        <v>431356</v>
      </c>
      <c r="AI13">
        <v>461148</v>
      </c>
      <c r="AJ13">
        <v>395050</v>
      </c>
      <c r="AK13">
        <v>379621</v>
      </c>
      <c r="AL13" s="5">
        <f t="shared" si="3"/>
        <v>11</v>
      </c>
      <c r="AM13" s="7" t="str">
        <f>VLOOKUP($AL13,'Master Data'!$A:$F,6,0)</f>
        <v>Alacsony Volatilitás</v>
      </c>
      <c r="AN13" s="7" t="str">
        <f>VLOOKUP($AL13,'Master Data'!$A:$F,2,0)</f>
        <v>Magyarország 2010-2013</v>
      </c>
      <c r="AO13" s="7" t="str">
        <f>VLOOKUP($AL13,'Master Data'!$A:$F,3,0)</f>
        <v>Észak-Alföld</v>
      </c>
      <c r="AP13" s="7" t="str">
        <f>VLOOKUP($AL13,'Master Data'!$A:$F,4,0)</f>
        <v>-</v>
      </c>
      <c r="AQ13" s="7" t="str">
        <f>VLOOKUP($AL13,'Master Data'!$A:$F,5,0)</f>
        <v>-</v>
      </c>
      <c r="AR13" s="8">
        <f t="shared" si="1"/>
        <v>36</v>
      </c>
      <c r="AS13" s="9">
        <f t="shared" si="2"/>
        <v>5553987</v>
      </c>
    </row>
    <row r="14" spans="1:45" x14ac:dyDescent="0.35">
      <c r="A14" s="10">
        <v>13</v>
      </c>
      <c r="B14">
        <v>157247</v>
      </c>
      <c r="C14">
        <v>148764</v>
      </c>
      <c r="D14">
        <v>193703</v>
      </c>
      <c r="E14">
        <v>228464</v>
      </c>
      <c r="F14">
        <v>284328</v>
      </c>
      <c r="G14">
        <v>306488</v>
      </c>
      <c r="H14">
        <v>480013</v>
      </c>
      <c r="I14">
        <v>576517</v>
      </c>
      <c r="J14">
        <v>299900</v>
      </c>
      <c r="K14">
        <v>280831</v>
      </c>
      <c r="L14">
        <v>254272</v>
      </c>
      <c r="M14">
        <v>191812</v>
      </c>
      <c r="N14">
        <v>182254</v>
      </c>
      <c r="O14">
        <v>177994</v>
      </c>
      <c r="P14">
        <v>222273</v>
      </c>
      <c r="Q14">
        <v>266671</v>
      </c>
      <c r="R14">
        <v>325055</v>
      </c>
      <c r="S14">
        <v>345630</v>
      </c>
      <c r="T14">
        <v>558588</v>
      </c>
      <c r="U14">
        <v>581185</v>
      </c>
      <c r="V14">
        <v>341552</v>
      </c>
      <c r="W14">
        <v>343010</v>
      </c>
      <c r="X14">
        <v>307652</v>
      </c>
      <c r="Y14">
        <v>270218</v>
      </c>
      <c r="Z14">
        <v>191939</v>
      </c>
      <c r="AA14">
        <v>196431</v>
      </c>
      <c r="AB14">
        <v>281314</v>
      </c>
      <c r="AC14">
        <v>310077</v>
      </c>
      <c r="AD14">
        <v>330371</v>
      </c>
      <c r="AE14">
        <v>361301</v>
      </c>
      <c r="AF14">
        <v>591581</v>
      </c>
      <c r="AG14">
        <v>656921</v>
      </c>
      <c r="AH14">
        <v>318445</v>
      </c>
      <c r="AI14">
        <v>368118</v>
      </c>
      <c r="AJ14">
        <v>323541</v>
      </c>
      <c r="AK14">
        <v>284309</v>
      </c>
      <c r="AL14" s="5">
        <f t="shared" si="3"/>
        <v>13</v>
      </c>
      <c r="AM14" s="7" t="str">
        <f>VLOOKUP($AL14,'Master Data'!$A:$F,6,0)</f>
        <v>Alacsony Volatilitás</v>
      </c>
      <c r="AN14" s="7" t="str">
        <f>VLOOKUP($AL14,'Master Data'!$A:$F,2,0)</f>
        <v>Magyarország 2010-2013</v>
      </c>
      <c r="AO14" s="7" t="str">
        <f>VLOOKUP($AL14,'Master Data'!$A:$F,3,0)</f>
        <v>Dél-Alföld</v>
      </c>
      <c r="AP14" s="7" t="str">
        <f>VLOOKUP($AL14,'Master Data'!$A:$F,4,0)</f>
        <v>-</v>
      </c>
      <c r="AQ14" s="7" t="str">
        <f>VLOOKUP($AL14,'Master Data'!$A:$F,5,0)</f>
        <v>-</v>
      </c>
      <c r="AR14" s="8">
        <f t="shared" si="1"/>
        <v>36</v>
      </c>
      <c r="AS14" s="9">
        <f t="shared" si="2"/>
        <v>4214348</v>
      </c>
    </row>
    <row r="15" spans="1:45" x14ac:dyDescent="0.35">
      <c r="A15" s="10">
        <v>14</v>
      </c>
      <c r="B15">
        <v>193918</v>
      </c>
      <c r="C15">
        <v>197585</v>
      </c>
      <c r="D15">
        <v>213755</v>
      </c>
      <c r="E15">
        <v>291485</v>
      </c>
      <c r="F15">
        <v>320287</v>
      </c>
      <c r="G15">
        <v>329542</v>
      </c>
      <c r="H15">
        <v>500736</v>
      </c>
      <c r="I15">
        <v>540434</v>
      </c>
      <c r="J15">
        <v>285651</v>
      </c>
      <c r="K15">
        <v>280921</v>
      </c>
      <c r="L15">
        <v>240964</v>
      </c>
      <c r="M15">
        <v>185239</v>
      </c>
      <c r="N15">
        <v>157247</v>
      </c>
      <c r="O15">
        <v>148764</v>
      </c>
      <c r="P15">
        <v>193703</v>
      </c>
      <c r="Q15">
        <v>228464</v>
      </c>
      <c r="R15">
        <v>284328</v>
      </c>
      <c r="S15">
        <v>306488</v>
      </c>
      <c r="T15">
        <v>480013</v>
      </c>
      <c r="U15">
        <v>534755.1</v>
      </c>
      <c r="V15">
        <v>299900</v>
      </c>
      <c r="W15">
        <v>280831</v>
      </c>
      <c r="X15">
        <v>254272</v>
      </c>
      <c r="Y15">
        <v>191812</v>
      </c>
      <c r="Z15">
        <v>182254</v>
      </c>
      <c r="AA15">
        <v>177994</v>
      </c>
      <c r="AB15">
        <v>222273</v>
      </c>
      <c r="AC15">
        <v>266671</v>
      </c>
      <c r="AD15">
        <v>325055</v>
      </c>
      <c r="AE15">
        <v>345630</v>
      </c>
      <c r="AF15">
        <v>558588</v>
      </c>
      <c r="AG15">
        <v>581185</v>
      </c>
      <c r="AH15">
        <v>341552</v>
      </c>
      <c r="AI15">
        <v>343010</v>
      </c>
      <c r="AJ15">
        <v>307652</v>
      </c>
      <c r="AK15">
        <v>270218</v>
      </c>
      <c r="AL15" s="5">
        <f t="shared" si="3"/>
        <v>14</v>
      </c>
      <c r="AM15" s="7" t="str">
        <f>VLOOKUP($AL15,'Master Data'!$A:$F,6,0)</f>
        <v>Alacsony Volatilitás</v>
      </c>
      <c r="AN15" s="7" t="str">
        <f>VLOOKUP($AL15,'Master Data'!$A:$F,2,0)</f>
        <v>Magyarország 2009-2011</v>
      </c>
      <c r="AO15" s="7" t="str">
        <f>VLOOKUP($AL15,'Master Data'!$A:$F,3,0)</f>
        <v>Dél-Alföld</v>
      </c>
      <c r="AP15" s="7" t="str">
        <f>VLOOKUP($AL15,'Master Data'!$A:$F,4,0)</f>
        <v>-</v>
      </c>
      <c r="AQ15" s="7" t="str">
        <f>VLOOKUP($AL15,'Master Data'!$A:$F,5,0)</f>
        <v>-</v>
      </c>
      <c r="AR15" s="8">
        <f t="shared" si="1"/>
        <v>36</v>
      </c>
      <c r="AS15" s="9">
        <f t="shared" si="2"/>
        <v>3922082</v>
      </c>
    </row>
    <row r="16" spans="1:45" x14ac:dyDescent="0.35">
      <c r="A16" s="10"/>
      <c r="AL16" s="5"/>
      <c r="AM16" s="7"/>
      <c r="AN16" s="7"/>
      <c r="AO16" s="7"/>
      <c r="AP16" s="7"/>
      <c r="AQ16" s="7"/>
      <c r="AR16" s="8"/>
      <c r="AS16" s="9"/>
    </row>
    <row r="17" spans="1:45" x14ac:dyDescent="0.35">
      <c r="A17" s="10"/>
      <c r="AL17" s="5"/>
      <c r="AM17" s="7"/>
      <c r="AN17" s="7"/>
      <c r="AO17" s="7"/>
      <c r="AP17" s="7"/>
      <c r="AQ17" s="7"/>
      <c r="AR17" s="8"/>
      <c r="AS17" s="9"/>
    </row>
    <row r="18" spans="1:45" x14ac:dyDescent="0.35">
      <c r="A18" s="10"/>
      <c r="AL18" s="5"/>
      <c r="AM18" s="7"/>
      <c r="AN18" s="7"/>
      <c r="AO18" s="7"/>
      <c r="AP18" s="7"/>
      <c r="AQ18" s="7"/>
      <c r="AR18" s="8"/>
      <c r="AS18" s="9"/>
    </row>
    <row r="19" spans="1:45" x14ac:dyDescent="0.35">
      <c r="A19" s="10"/>
      <c r="AL19" s="5"/>
      <c r="AM19" s="7"/>
      <c r="AN19" s="7"/>
      <c r="AO19" s="7"/>
      <c r="AP19" s="7"/>
      <c r="AQ19" s="7"/>
      <c r="AR19" s="8"/>
      <c r="AS19" s="9"/>
    </row>
    <row r="20" spans="1:45" x14ac:dyDescent="0.35">
      <c r="A20" s="10"/>
      <c r="AL20" s="5"/>
      <c r="AM20" s="7"/>
      <c r="AN20" s="7"/>
      <c r="AO20" s="7"/>
      <c r="AP20" s="7"/>
      <c r="AQ20" s="7"/>
      <c r="AR20" s="8"/>
      <c r="AS20" s="9"/>
    </row>
    <row r="21" spans="1:45" x14ac:dyDescent="0.35">
      <c r="A21" s="10"/>
      <c r="AL21" s="5"/>
      <c r="AM21" s="7"/>
      <c r="AN21" s="7"/>
      <c r="AO21" s="7"/>
      <c r="AP21" s="7"/>
      <c r="AQ21" s="7"/>
      <c r="AR21" s="8"/>
      <c r="AS21" s="9"/>
    </row>
    <row r="22" spans="1:45" x14ac:dyDescent="0.35">
      <c r="A22" s="10"/>
      <c r="AL22" s="5"/>
      <c r="AM22" s="7"/>
      <c r="AN22" s="7"/>
      <c r="AO22" s="7"/>
      <c r="AP22" s="7"/>
      <c r="AQ22" s="7"/>
      <c r="AR22" s="8"/>
      <c r="AS22" s="9"/>
    </row>
    <row r="23" spans="1:45" x14ac:dyDescent="0.35">
      <c r="A23" s="10"/>
      <c r="AL23" s="5"/>
      <c r="AM23" s="7"/>
      <c r="AN23" s="7"/>
      <c r="AO23" s="7"/>
      <c r="AP23" s="7"/>
      <c r="AQ23" s="7"/>
      <c r="AR23" s="8"/>
      <c r="AS23" s="9"/>
    </row>
    <row r="24" spans="1:45" x14ac:dyDescent="0.35">
      <c r="A24" s="10"/>
      <c r="AL24" s="5"/>
      <c r="AM24" s="7"/>
      <c r="AN24" s="7"/>
      <c r="AO24" s="7"/>
      <c r="AP24" s="7"/>
      <c r="AQ24" s="7"/>
      <c r="AR24" s="8"/>
      <c r="AS24" s="9"/>
    </row>
    <row r="25" spans="1:45" x14ac:dyDescent="0.35">
      <c r="A25" s="10"/>
      <c r="AL25" s="5"/>
      <c r="AM25" s="7"/>
      <c r="AN25" s="7"/>
      <c r="AO25" s="7"/>
      <c r="AP25" s="7"/>
      <c r="AQ25" s="7"/>
      <c r="AR25" s="8"/>
      <c r="AS25" s="9"/>
    </row>
    <row r="26" spans="1:45" x14ac:dyDescent="0.35">
      <c r="A26" s="10"/>
      <c r="AL26" s="5"/>
      <c r="AM26" s="7"/>
      <c r="AN26" s="7"/>
      <c r="AO26" s="7"/>
      <c r="AP26" s="7"/>
      <c r="AQ26" s="7"/>
      <c r="AR26" s="8"/>
      <c r="AS26" s="9"/>
    </row>
    <row r="27" spans="1:45" x14ac:dyDescent="0.35">
      <c r="A27" s="10"/>
      <c r="AL27" s="5"/>
      <c r="AM27" s="7"/>
      <c r="AN27" s="7"/>
      <c r="AO27" s="7"/>
      <c r="AP27" s="7"/>
      <c r="AQ27" s="7"/>
      <c r="AR27" s="8"/>
      <c r="AS27" s="9"/>
    </row>
    <row r="28" spans="1:45" x14ac:dyDescent="0.35">
      <c r="A28" s="10"/>
      <c r="AL28" s="5"/>
      <c r="AM28" s="7"/>
      <c r="AN28" s="7"/>
      <c r="AO28" s="7"/>
      <c r="AP28" s="7"/>
      <c r="AQ28" s="7"/>
      <c r="AR28" s="8"/>
      <c r="AS28" s="9"/>
    </row>
    <row r="29" spans="1:45" x14ac:dyDescent="0.35">
      <c r="A29" s="10"/>
      <c r="AL29" s="5"/>
      <c r="AM29" s="7"/>
      <c r="AN29" s="7"/>
      <c r="AO29" s="7"/>
      <c r="AP29" s="7"/>
      <c r="AQ29" s="7"/>
      <c r="AR29" s="8"/>
      <c r="AS29" s="9"/>
    </row>
    <row r="30" spans="1:45" x14ac:dyDescent="0.35">
      <c r="A30" s="10"/>
      <c r="AL30" s="5"/>
      <c r="AM30" s="7"/>
      <c r="AN30" s="7"/>
      <c r="AO30" s="7"/>
      <c r="AP30" s="7"/>
      <c r="AQ30" s="7"/>
      <c r="AR30" s="8"/>
      <c r="AS30" s="9"/>
    </row>
    <row r="31" spans="1:45" x14ac:dyDescent="0.35">
      <c r="A31" s="10"/>
      <c r="AL31" s="5"/>
      <c r="AM31" s="7"/>
      <c r="AN31" s="7"/>
      <c r="AO31" s="7"/>
      <c r="AP31" s="7"/>
      <c r="AQ31" s="7"/>
      <c r="AR31" s="8"/>
      <c r="AS31" s="9"/>
    </row>
    <row r="32" spans="1:45" x14ac:dyDescent="0.35">
      <c r="A32" s="10"/>
      <c r="AL32" s="5"/>
      <c r="AM32" s="7"/>
      <c r="AN32" s="7"/>
      <c r="AO32" s="7"/>
      <c r="AP32" s="7"/>
      <c r="AQ32" s="7"/>
      <c r="AR32" s="8"/>
      <c r="AS32" s="9"/>
    </row>
    <row r="33" spans="1:45" x14ac:dyDescent="0.35">
      <c r="A33" s="10"/>
      <c r="AL33" s="5"/>
      <c r="AM33" s="7"/>
      <c r="AN33" s="7"/>
      <c r="AO33" s="7"/>
      <c r="AP33" s="7"/>
      <c r="AQ33" s="7"/>
      <c r="AR33" s="8"/>
      <c r="AS33" s="9"/>
    </row>
    <row r="34" spans="1:45" x14ac:dyDescent="0.35">
      <c r="A34" s="10"/>
      <c r="AL34" s="5"/>
      <c r="AM34" s="7"/>
      <c r="AN34" s="7"/>
      <c r="AO34" s="7"/>
      <c r="AP34" s="7"/>
      <c r="AQ34" s="7"/>
      <c r="AR34" s="8"/>
      <c r="AS34" s="9"/>
    </row>
    <row r="35" spans="1:45" x14ac:dyDescent="0.35">
      <c r="A35" s="10"/>
      <c r="AL35" s="5"/>
      <c r="AM35" s="7"/>
      <c r="AN35" s="7"/>
      <c r="AO35" s="7"/>
      <c r="AP35" s="7"/>
      <c r="AQ35" s="7"/>
      <c r="AR35" s="8"/>
      <c r="AS35" s="9"/>
    </row>
    <row r="36" spans="1:45" x14ac:dyDescent="0.35">
      <c r="A36" s="10"/>
      <c r="AL36" s="5"/>
      <c r="AM36" s="7"/>
      <c r="AN36" s="7"/>
      <c r="AO36" s="7"/>
      <c r="AP36" s="7"/>
      <c r="AQ36" s="7"/>
      <c r="AR36" s="8"/>
      <c r="AS36" s="9"/>
    </row>
    <row r="37" spans="1:45" x14ac:dyDescent="0.35">
      <c r="A37" s="10"/>
      <c r="AL37" s="5"/>
      <c r="AM37" s="7"/>
      <c r="AN37" s="7"/>
      <c r="AO37" s="7"/>
      <c r="AP37" s="7"/>
      <c r="AQ37" s="7"/>
      <c r="AR37" s="8"/>
      <c r="AS37" s="9"/>
    </row>
    <row r="38" spans="1:45" x14ac:dyDescent="0.35">
      <c r="A38" s="10"/>
      <c r="AL38" s="5"/>
      <c r="AM38" s="7"/>
      <c r="AN38" s="7"/>
      <c r="AO38" s="7"/>
      <c r="AP38" s="7"/>
      <c r="AQ38" s="7"/>
      <c r="AR38" s="8"/>
      <c r="AS38" s="9"/>
    </row>
    <row r="39" spans="1:45" x14ac:dyDescent="0.35">
      <c r="A39" s="10"/>
      <c r="AL39" s="5"/>
      <c r="AM39" s="7"/>
      <c r="AN39" s="7"/>
      <c r="AO39" s="7"/>
      <c r="AP39" s="7"/>
      <c r="AQ39" s="7"/>
      <c r="AR39" s="8"/>
      <c r="AS39" s="9"/>
    </row>
    <row r="40" spans="1:45" x14ac:dyDescent="0.35">
      <c r="A40" s="10"/>
      <c r="AL40" s="5"/>
      <c r="AM40" s="7"/>
      <c r="AN40" s="7"/>
      <c r="AO40" s="7"/>
      <c r="AP40" s="7"/>
      <c r="AQ40" s="7"/>
      <c r="AR40" s="8"/>
      <c r="AS40" s="9"/>
    </row>
    <row r="41" spans="1:45" x14ac:dyDescent="0.35">
      <c r="A41" s="10"/>
      <c r="AL41" s="5"/>
      <c r="AM41" s="7"/>
      <c r="AN41" s="7"/>
      <c r="AO41" s="7"/>
      <c r="AP41" s="7"/>
      <c r="AQ41" s="7"/>
      <c r="AR41" s="8"/>
      <c r="AS41" s="9"/>
    </row>
    <row r="42" spans="1:45" x14ac:dyDescent="0.35">
      <c r="A42" s="10"/>
      <c r="AL42" s="5"/>
      <c r="AM42" s="7"/>
      <c r="AN42" s="7"/>
      <c r="AO42" s="7"/>
      <c r="AP42" s="7"/>
      <c r="AQ42" s="7"/>
      <c r="AR42" s="8"/>
      <c r="AS42" s="9"/>
    </row>
    <row r="43" spans="1:45" x14ac:dyDescent="0.35">
      <c r="A43" s="10"/>
      <c r="AL43" s="5"/>
      <c r="AM43" s="7"/>
      <c r="AN43" s="7"/>
      <c r="AO43" s="7"/>
      <c r="AP43" s="7"/>
      <c r="AQ43" s="7"/>
      <c r="AR43" s="8"/>
      <c r="AS43" s="9"/>
    </row>
    <row r="44" spans="1:45" x14ac:dyDescent="0.35">
      <c r="A44" s="10"/>
      <c r="AL44" s="5"/>
      <c r="AM44" s="7"/>
      <c r="AN44" s="7"/>
      <c r="AO44" s="7"/>
      <c r="AP44" s="7"/>
      <c r="AQ44" s="7"/>
      <c r="AR44" s="8"/>
      <c r="AS44" s="9"/>
    </row>
    <row r="45" spans="1:45" x14ac:dyDescent="0.35">
      <c r="A45" s="10"/>
      <c r="AL45" s="5"/>
      <c r="AM45" s="7"/>
      <c r="AN45" s="7"/>
      <c r="AO45" s="7"/>
      <c r="AP45" s="7"/>
      <c r="AQ45" s="7"/>
      <c r="AR45" s="8"/>
      <c r="AS45" s="9"/>
    </row>
    <row r="46" spans="1:45" x14ac:dyDescent="0.35">
      <c r="A46" s="10"/>
      <c r="AL46" s="5"/>
      <c r="AM46" s="7"/>
      <c r="AN46" s="7"/>
      <c r="AO46" s="7"/>
      <c r="AP46" s="7"/>
      <c r="AQ46" s="7"/>
      <c r="AR46" s="8"/>
      <c r="AS46" s="9"/>
    </row>
    <row r="47" spans="1:45" x14ac:dyDescent="0.35">
      <c r="A47" s="10"/>
      <c r="AL47" s="5"/>
      <c r="AM47" s="7"/>
      <c r="AN47" s="7"/>
      <c r="AO47" s="7"/>
      <c r="AP47" s="7"/>
      <c r="AQ47" s="7"/>
      <c r="AR47" s="8"/>
      <c r="AS47" s="9"/>
    </row>
    <row r="48" spans="1:45" x14ac:dyDescent="0.35">
      <c r="A48" s="10"/>
      <c r="AL48" s="5"/>
      <c r="AM48" s="7"/>
      <c r="AN48" s="7"/>
      <c r="AO48" s="7"/>
      <c r="AP48" s="7"/>
      <c r="AQ48" s="7"/>
      <c r="AR48" s="8"/>
      <c r="AS48" s="9"/>
    </row>
    <row r="49" spans="1:45" x14ac:dyDescent="0.35">
      <c r="A49" s="10"/>
      <c r="AL49" s="5"/>
      <c r="AM49" s="7"/>
      <c r="AN49" s="7"/>
      <c r="AO49" s="7"/>
      <c r="AP49" s="7"/>
      <c r="AQ49" s="7"/>
      <c r="AR49" s="8"/>
      <c r="AS49" s="9"/>
    </row>
    <row r="50" spans="1:45" x14ac:dyDescent="0.35">
      <c r="A50" s="10"/>
      <c r="AL50" s="5"/>
      <c r="AM50" s="7"/>
      <c r="AN50" s="7"/>
      <c r="AO50" s="7"/>
      <c r="AP50" s="7"/>
      <c r="AQ50" s="7"/>
      <c r="AR50" s="8"/>
      <c r="AS50" s="9"/>
    </row>
    <row r="51" spans="1:45" x14ac:dyDescent="0.35">
      <c r="A51" s="10"/>
      <c r="AL51" s="5"/>
      <c r="AM51" s="7"/>
      <c r="AN51" s="7"/>
      <c r="AO51" s="7"/>
      <c r="AP51" s="7"/>
      <c r="AQ51" s="7"/>
      <c r="AR51" s="8"/>
      <c r="AS51" s="9"/>
    </row>
    <row r="52" spans="1:45" x14ac:dyDescent="0.35">
      <c r="A52" s="10"/>
      <c r="AL52" s="5"/>
      <c r="AM52" s="7"/>
      <c r="AN52" s="7"/>
      <c r="AO52" s="7"/>
      <c r="AP52" s="7"/>
      <c r="AQ52" s="7"/>
      <c r="AR52" s="8"/>
      <c r="AS52" s="9"/>
    </row>
    <row r="53" spans="1:45" x14ac:dyDescent="0.35">
      <c r="A53" s="10"/>
      <c r="AL53" s="5"/>
      <c r="AM53" s="7"/>
      <c r="AN53" s="7"/>
      <c r="AO53" s="7"/>
      <c r="AP53" s="7"/>
      <c r="AQ53" s="7"/>
      <c r="AR53" s="8"/>
      <c r="AS53" s="9"/>
    </row>
    <row r="54" spans="1:45" x14ac:dyDescent="0.35">
      <c r="A54" s="10"/>
      <c r="AL54" s="5"/>
      <c r="AM54" s="7"/>
      <c r="AN54" s="7"/>
      <c r="AO54" s="7"/>
      <c r="AP54" s="7"/>
      <c r="AQ54" s="7"/>
      <c r="AR54" s="8"/>
      <c r="AS54" s="9"/>
    </row>
    <row r="55" spans="1:45" x14ac:dyDescent="0.35">
      <c r="A55" s="10"/>
      <c r="AL55" s="5"/>
      <c r="AM55" s="7"/>
      <c r="AN55" s="7"/>
      <c r="AO55" s="7"/>
      <c r="AP55" s="7"/>
      <c r="AQ55" s="7"/>
      <c r="AR55" s="8"/>
      <c r="AS55" s="9"/>
    </row>
    <row r="56" spans="1:45" x14ac:dyDescent="0.35">
      <c r="A56" s="10"/>
      <c r="AL56" s="5"/>
      <c r="AM56" s="7"/>
      <c r="AN56" s="7"/>
      <c r="AO56" s="7"/>
      <c r="AP56" s="7"/>
      <c r="AQ56" s="7"/>
      <c r="AR56" s="8"/>
      <c r="AS56" s="9"/>
    </row>
    <row r="57" spans="1:45" x14ac:dyDescent="0.35">
      <c r="A57" s="10"/>
      <c r="AL57" s="5"/>
      <c r="AM57" s="7"/>
      <c r="AN57" s="7"/>
      <c r="AO57" s="7"/>
      <c r="AP57" s="7"/>
      <c r="AQ57" s="7"/>
      <c r="AR57" s="8"/>
      <c r="AS57" s="9"/>
    </row>
    <row r="58" spans="1:45" x14ac:dyDescent="0.35">
      <c r="A58" s="10"/>
      <c r="AL58" s="5"/>
      <c r="AM58" s="7"/>
      <c r="AN58" s="7"/>
      <c r="AO58" s="7"/>
      <c r="AP58" s="7"/>
      <c r="AQ58" s="7"/>
      <c r="AR58" s="8"/>
      <c r="AS58" s="9"/>
    </row>
    <row r="59" spans="1:45" x14ac:dyDescent="0.35">
      <c r="A59" s="10"/>
      <c r="AL59" s="5"/>
      <c r="AM59" s="7"/>
      <c r="AN59" s="7"/>
      <c r="AO59" s="7"/>
      <c r="AP59" s="7"/>
      <c r="AQ59" s="7"/>
      <c r="AR59" s="8"/>
      <c r="AS59" s="9"/>
    </row>
    <row r="60" spans="1:45" x14ac:dyDescent="0.35">
      <c r="A60" s="10"/>
      <c r="AL60" s="5"/>
      <c r="AM60" s="7"/>
      <c r="AN60" s="7"/>
      <c r="AO60" s="7"/>
      <c r="AP60" s="7"/>
      <c r="AQ60" s="7"/>
      <c r="AR60" s="8"/>
      <c r="AS60" s="9"/>
    </row>
    <row r="61" spans="1:45" x14ac:dyDescent="0.35">
      <c r="A61" s="10"/>
      <c r="AL61" s="5"/>
      <c r="AM61" s="7"/>
      <c r="AN61" s="7"/>
      <c r="AO61" s="7"/>
      <c r="AP61" s="7"/>
      <c r="AQ61" s="7"/>
      <c r="AR61" s="8"/>
      <c r="AS61" s="9"/>
    </row>
    <row r="62" spans="1:45" x14ac:dyDescent="0.35">
      <c r="A62" s="10"/>
      <c r="AL62" s="5"/>
      <c r="AM62" s="7"/>
      <c r="AN62" s="7"/>
      <c r="AO62" s="7"/>
      <c r="AP62" s="7"/>
      <c r="AQ62" s="7"/>
      <c r="AR62" s="8"/>
      <c r="AS62" s="9"/>
    </row>
    <row r="63" spans="1:45" x14ac:dyDescent="0.35">
      <c r="A63" s="10"/>
      <c r="AL63" s="5"/>
      <c r="AM63" s="7"/>
      <c r="AN63" s="7"/>
      <c r="AO63" s="7"/>
      <c r="AP63" s="7"/>
      <c r="AQ63" s="7"/>
      <c r="AR63" s="8"/>
      <c r="AS63" s="9"/>
    </row>
    <row r="64" spans="1:45" x14ac:dyDescent="0.35">
      <c r="A64" s="10"/>
      <c r="AL64" s="5"/>
      <c r="AM64" s="7"/>
      <c r="AN64" s="7"/>
      <c r="AO64" s="7"/>
      <c r="AP64" s="7"/>
      <c r="AQ64" s="7"/>
      <c r="AR64" s="8"/>
      <c r="AS64" s="9"/>
    </row>
    <row r="65" spans="1:45" x14ac:dyDescent="0.35">
      <c r="A65" s="10"/>
      <c r="AL65" s="5"/>
      <c r="AM65" s="7"/>
      <c r="AN65" s="7"/>
      <c r="AO65" s="7"/>
      <c r="AP65" s="7"/>
      <c r="AQ65" s="7"/>
      <c r="AR65" s="8"/>
      <c r="AS65" s="9"/>
    </row>
    <row r="66" spans="1:45" x14ac:dyDescent="0.35">
      <c r="A66" s="10"/>
      <c r="AL66" s="5"/>
      <c r="AM66" s="7"/>
      <c r="AN66" s="7"/>
      <c r="AO66" s="7"/>
      <c r="AP66" s="7"/>
      <c r="AQ66" s="7"/>
      <c r="AR66" s="8"/>
      <c r="AS66" s="9"/>
    </row>
    <row r="67" spans="1:45" x14ac:dyDescent="0.35">
      <c r="A67" s="10"/>
      <c r="AL67" s="5"/>
      <c r="AM67" s="7"/>
      <c r="AN67" s="7"/>
      <c r="AO67" s="7"/>
      <c r="AP67" s="7"/>
      <c r="AQ67" s="7"/>
      <c r="AR67" s="8"/>
      <c r="AS67" s="9"/>
    </row>
    <row r="68" spans="1:45" x14ac:dyDescent="0.35">
      <c r="A68" s="10"/>
      <c r="AL68" s="5"/>
      <c r="AM68" s="7"/>
      <c r="AN68" s="7"/>
      <c r="AO68" s="7"/>
      <c r="AP68" s="7"/>
      <c r="AQ68" s="7"/>
      <c r="AR68" s="8"/>
      <c r="AS68" s="9"/>
    </row>
    <row r="69" spans="1:45" x14ac:dyDescent="0.35">
      <c r="A69" s="10"/>
      <c r="AL69" s="5"/>
      <c r="AM69" s="7"/>
      <c r="AN69" s="7"/>
      <c r="AO69" s="7"/>
      <c r="AP69" s="7"/>
      <c r="AQ69" s="7"/>
      <c r="AR69" s="8"/>
      <c r="AS69" s="9"/>
    </row>
    <row r="70" spans="1:45" x14ac:dyDescent="0.35">
      <c r="A70" s="10"/>
      <c r="AL70" s="5"/>
      <c r="AM70" s="7"/>
      <c r="AN70" s="7"/>
      <c r="AO70" s="7"/>
      <c r="AP70" s="7"/>
      <c r="AQ70" s="7"/>
      <c r="AR70" s="8"/>
      <c r="AS70" s="9"/>
    </row>
    <row r="71" spans="1:45" x14ac:dyDescent="0.35">
      <c r="A71" s="10"/>
      <c r="AL71" s="5"/>
      <c r="AM71" s="7"/>
      <c r="AN71" s="7"/>
      <c r="AO71" s="7"/>
      <c r="AP71" s="7"/>
      <c r="AQ71" s="7"/>
      <c r="AR71" s="8"/>
      <c r="AS71" s="9"/>
    </row>
    <row r="72" spans="1:45" x14ac:dyDescent="0.35">
      <c r="A72" s="10"/>
      <c r="AL72" s="5"/>
      <c r="AM72" s="7"/>
      <c r="AN72" s="7"/>
      <c r="AO72" s="7"/>
      <c r="AP72" s="7"/>
      <c r="AQ72" s="7"/>
      <c r="AR72" s="8"/>
      <c r="AS72" s="9"/>
    </row>
    <row r="73" spans="1:45" x14ac:dyDescent="0.35">
      <c r="A73" s="10"/>
      <c r="AL73" s="5"/>
      <c r="AM73" s="7"/>
      <c r="AN73" s="7"/>
      <c r="AO73" s="7"/>
      <c r="AP73" s="7"/>
      <c r="AQ73" s="7"/>
      <c r="AR73" s="8"/>
      <c r="AS73" s="9"/>
    </row>
    <row r="74" spans="1:45" x14ac:dyDescent="0.35">
      <c r="A74" s="10"/>
      <c r="AL74" s="5"/>
      <c r="AM74" s="7"/>
      <c r="AN74" s="7"/>
      <c r="AO74" s="7"/>
      <c r="AP74" s="7"/>
      <c r="AQ74" s="7"/>
      <c r="AR74" s="8"/>
      <c r="AS74" s="9"/>
    </row>
    <row r="75" spans="1:45" x14ac:dyDescent="0.35">
      <c r="A75" s="10"/>
      <c r="AL75" s="5"/>
      <c r="AM75" s="7"/>
      <c r="AN75" s="7"/>
      <c r="AO75" s="7"/>
      <c r="AP75" s="7"/>
      <c r="AQ75" s="7"/>
      <c r="AR75" s="8"/>
      <c r="AS75" s="9"/>
    </row>
    <row r="76" spans="1:45" x14ac:dyDescent="0.35">
      <c r="A76" s="10"/>
      <c r="AL76" s="5"/>
      <c r="AM76" s="7"/>
      <c r="AN76" s="7"/>
      <c r="AO76" s="7"/>
      <c r="AP76" s="7"/>
      <c r="AQ76" s="7"/>
      <c r="AR76" s="8"/>
      <c r="AS76" s="9"/>
    </row>
    <row r="77" spans="1:45" x14ac:dyDescent="0.35">
      <c r="A77" s="10"/>
      <c r="AL77" s="5"/>
      <c r="AM77" s="7"/>
      <c r="AN77" s="7"/>
      <c r="AO77" s="7"/>
      <c r="AP77" s="7"/>
      <c r="AQ77" s="7"/>
      <c r="AR77" s="8"/>
      <c r="AS77" s="9"/>
    </row>
    <row r="78" spans="1:45" x14ac:dyDescent="0.35">
      <c r="A78" s="10"/>
      <c r="AL78" s="5"/>
      <c r="AM78" s="7"/>
      <c r="AN78" s="7"/>
      <c r="AO78" s="7"/>
      <c r="AP78" s="7"/>
      <c r="AQ78" s="7"/>
      <c r="AR78" s="8"/>
      <c r="AS78" s="9"/>
    </row>
    <row r="79" spans="1:45" x14ac:dyDescent="0.35">
      <c r="A79" s="10"/>
      <c r="AL79" s="5"/>
      <c r="AM79" s="7"/>
      <c r="AN79" s="7"/>
      <c r="AO79" s="7"/>
      <c r="AP79" s="7"/>
      <c r="AQ79" s="7"/>
      <c r="AR79" s="8"/>
      <c r="AS79" s="9"/>
    </row>
    <row r="80" spans="1:45" x14ac:dyDescent="0.35">
      <c r="A80" s="10"/>
      <c r="AL80" s="5"/>
      <c r="AM80" s="7"/>
      <c r="AN80" s="7"/>
      <c r="AO80" s="7"/>
      <c r="AP80" s="7"/>
      <c r="AQ80" s="7"/>
      <c r="AR80" s="8"/>
      <c r="AS80" s="9"/>
    </row>
    <row r="81" spans="1:45" x14ac:dyDescent="0.35">
      <c r="A81" s="10"/>
      <c r="AL81" s="5"/>
      <c r="AM81" s="7"/>
      <c r="AN81" s="7"/>
      <c r="AO81" s="7"/>
      <c r="AP81" s="7"/>
      <c r="AQ81" s="7"/>
      <c r="AR81" s="8"/>
      <c r="AS81" s="9"/>
    </row>
    <row r="82" spans="1:45" x14ac:dyDescent="0.35">
      <c r="A82" s="10"/>
      <c r="AL82" s="5"/>
      <c r="AM82" s="7"/>
      <c r="AN82" s="7"/>
      <c r="AO82" s="7"/>
      <c r="AP82" s="7"/>
      <c r="AQ82" s="7"/>
      <c r="AR82" s="8"/>
      <c r="AS82" s="9"/>
    </row>
    <row r="83" spans="1:45" x14ac:dyDescent="0.35">
      <c r="A83" s="10"/>
      <c r="AL83" s="5"/>
      <c r="AM83" s="7"/>
      <c r="AN83" s="7"/>
      <c r="AO83" s="7"/>
      <c r="AP83" s="7"/>
      <c r="AQ83" s="7"/>
      <c r="AR83" s="8"/>
      <c r="AS83" s="9"/>
    </row>
    <row r="84" spans="1:45" x14ac:dyDescent="0.35">
      <c r="A84" s="10"/>
      <c r="AL84" s="5"/>
      <c r="AM84" s="7"/>
      <c r="AN84" s="7"/>
      <c r="AO84" s="7"/>
      <c r="AP84" s="7"/>
      <c r="AQ84" s="7"/>
      <c r="AR84" s="8"/>
      <c r="AS84" s="9"/>
    </row>
    <row r="85" spans="1:45" x14ac:dyDescent="0.35">
      <c r="A85" s="10"/>
      <c r="AL85" s="5"/>
      <c r="AM85" s="7"/>
      <c r="AN85" s="7"/>
      <c r="AO85" s="7"/>
      <c r="AP85" s="7"/>
      <c r="AQ85" s="7"/>
      <c r="AR85" s="8"/>
      <c r="AS85" s="9"/>
    </row>
    <row r="86" spans="1:45" x14ac:dyDescent="0.35">
      <c r="A86" s="10"/>
      <c r="AL86" s="5"/>
      <c r="AM86" s="7"/>
      <c r="AN86" s="7"/>
      <c r="AO86" s="7"/>
      <c r="AP86" s="7"/>
      <c r="AQ86" s="7"/>
      <c r="AR86" s="8"/>
      <c r="AS86" s="9"/>
    </row>
    <row r="87" spans="1:45" x14ac:dyDescent="0.35">
      <c r="A87" s="10"/>
      <c r="AL87" s="5"/>
      <c r="AM87" s="7"/>
      <c r="AN87" s="7"/>
      <c r="AO87" s="7"/>
      <c r="AP87" s="7"/>
      <c r="AQ87" s="7"/>
      <c r="AR87" s="8"/>
      <c r="AS87" s="9"/>
    </row>
    <row r="88" spans="1:45" x14ac:dyDescent="0.35">
      <c r="AL88" s="5"/>
      <c r="AM88" s="7"/>
      <c r="AN88" s="7"/>
      <c r="AO88" s="7"/>
      <c r="AP88" s="7"/>
      <c r="AQ88" s="7"/>
      <c r="AR88" s="8"/>
      <c r="AS88" s="9"/>
    </row>
    <row r="89" spans="1:45" x14ac:dyDescent="0.35">
      <c r="AL89" s="5"/>
      <c r="AM89" s="7"/>
      <c r="AN89" s="7"/>
      <c r="AO89" s="7"/>
      <c r="AP89" s="7"/>
      <c r="AQ89" s="7"/>
      <c r="AR89" s="8"/>
      <c r="AS89" s="9"/>
    </row>
    <row r="90" spans="1:45" x14ac:dyDescent="0.35">
      <c r="AL90" s="5"/>
      <c r="AM90" s="7"/>
      <c r="AN90" s="7"/>
      <c r="AO90" s="7"/>
      <c r="AP90" s="7"/>
      <c r="AQ90" s="7"/>
      <c r="AR90" s="8"/>
      <c r="AS90" s="9"/>
    </row>
    <row r="91" spans="1:45" x14ac:dyDescent="0.35">
      <c r="AL91" s="5"/>
      <c r="AM91" s="7"/>
      <c r="AN91" s="7"/>
      <c r="AO91" s="7"/>
      <c r="AP91" s="7"/>
      <c r="AQ91" s="7"/>
      <c r="AR91" s="8"/>
      <c r="AS91" s="9"/>
    </row>
  </sheetData>
  <autoFilter ref="AL1:AS1"/>
  <conditionalFormatting sqref="AR2:AR9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5"/>
  <sheetViews>
    <sheetView workbookViewId="0"/>
  </sheetViews>
  <sheetFormatPr defaultRowHeight="14.5" x14ac:dyDescent="0.35"/>
  <cols>
    <col min="39" max="39" width="13.26953125" bestFit="1" customWidth="1"/>
    <col min="40" max="40" width="22.7265625" bestFit="1" customWidth="1"/>
    <col min="41" max="41" width="19.54296875" bestFit="1" customWidth="1"/>
    <col min="43" max="43" width="9.7265625" bestFit="1" customWidth="1"/>
    <col min="44" max="44" width="11.453125" bestFit="1" customWidth="1"/>
    <col min="45" max="45" width="11.54296875" bestFit="1" customWidth="1"/>
  </cols>
  <sheetData>
    <row r="1" spans="1:47" ht="29.25" customHeight="1" x14ac:dyDescent="0.35">
      <c r="A1" s="1" t="s">
        <v>0</v>
      </c>
      <c r="B1" s="2">
        <v>39814</v>
      </c>
      <c r="C1" s="3">
        <f>DATE(YEAR(B1),MONTH(B1)+1,1)</f>
        <v>39845</v>
      </c>
      <c r="D1" s="3">
        <f t="shared" ref="D1:AK1" si="0">DATE(YEAR(C1),MONTH(C1)+1,1)</f>
        <v>39873</v>
      </c>
      <c r="E1" s="3">
        <f t="shared" si="0"/>
        <v>39904</v>
      </c>
      <c r="F1" s="3">
        <f t="shared" si="0"/>
        <v>39934</v>
      </c>
      <c r="G1" s="3">
        <f t="shared" si="0"/>
        <v>39965</v>
      </c>
      <c r="H1" s="3">
        <f t="shared" si="0"/>
        <v>39995</v>
      </c>
      <c r="I1" s="3">
        <f t="shared" si="0"/>
        <v>40026</v>
      </c>
      <c r="J1" s="3">
        <f t="shared" si="0"/>
        <v>40057</v>
      </c>
      <c r="K1" s="3">
        <f t="shared" si="0"/>
        <v>40087</v>
      </c>
      <c r="L1" s="3">
        <f t="shared" si="0"/>
        <v>40118</v>
      </c>
      <c r="M1" s="3">
        <f t="shared" si="0"/>
        <v>40148</v>
      </c>
      <c r="N1" s="3">
        <f t="shared" si="0"/>
        <v>40179</v>
      </c>
      <c r="O1" s="3">
        <f t="shared" si="0"/>
        <v>40210</v>
      </c>
      <c r="P1" s="3">
        <f t="shared" si="0"/>
        <v>40238</v>
      </c>
      <c r="Q1" s="3">
        <f t="shared" si="0"/>
        <v>40269</v>
      </c>
      <c r="R1" s="3">
        <f t="shared" si="0"/>
        <v>40299</v>
      </c>
      <c r="S1" s="3">
        <f t="shared" si="0"/>
        <v>40330</v>
      </c>
      <c r="T1" s="3">
        <f t="shared" si="0"/>
        <v>40360</v>
      </c>
      <c r="U1" s="3">
        <f t="shared" si="0"/>
        <v>40391</v>
      </c>
      <c r="V1" s="3">
        <f t="shared" si="0"/>
        <v>40422</v>
      </c>
      <c r="W1" s="3">
        <f t="shared" si="0"/>
        <v>40452</v>
      </c>
      <c r="X1" s="3">
        <f t="shared" si="0"/>
        <v>40483</v>
      </c>
      <c r="Y1" s="3">
        <f t="shared" si="0"/>
        <v>40513</v>
      </c>
      <c r="Z1" s="3">
        <f t="shared" si="0"/>
        <v>40544</v>
      </c>
      <c r="AA1" s="3">
        <f t="shared" si="0"/>
        <v>40575</v>
      </c>
      <c r="AB1" s="3">
        <f t="shared" si="0"/>
        <v>40603</v>
      </c>
      <c r="AC1" s="3">
        <f t="shared" si="0"/>
        <v>40634</v>
      </c>
      <c r="AD1" s="3">
        <f t="shared" si="0"/>
        <v>40664</v>
      </c>
      <c r="AE1" s="3">
        <f t="shared" si="0"/>
        <v>40695</v>
      </c>
      <c r="AF1" s="3">
        <f t="shared" si="0"/>
        <v>40725</v>
      </c>
      <c r="AG1" s="3">
        <f t="shared" si="0"/>
        <v>40756</v>
      </c>
      <c r="AH1" s="3">
        <f t="shared" si="0"/>
        <v>40787</v>
      </c>
      <c r="AI1" s="3">
        <f t="shared" si="0"/>
        <v>40817</v>
      </c>
      <c r="AJ1" s="3">
        <f t="shared" si="0"/>
        <v>40848</v>
      </c>
      <c r="AK1" s="3">
        <f t="shared" si="0"/>
        <v>40878</v>
      </c>
      <c r="AL1" s="1" t="s">
        <v>11</v>
      </c>
      <c r="AM1" s="1" t="s">
        <v>1</v>
      </c>
      <c r="AN1" s="1" t="s">
        <v>12</v>
      </c>
      <c r="AO1" s="1" t="s">
        <v>13</v>
      </c>
      <c r="AP1" s="1" t="s">
        <v>14</v>
      </c>
      <c r="AQ1" s="1" t="s">
        <v>15</v>
      </c>
      <c r="AR1" s="4" t="s">
        <v>16</v>
      </c>
      <c r="AS1" s="1" t="s">
        <v>19</v>
      </c>
      <c r="AT1" s="21">
        <v>-4</v>
      </c>
      <c r="AU1" s="21">
        <v>-5</v>
      </c>
    </row>
    <row r="2" spans="1:47" ht="15" customHeight="1" x14ac:dyDescent="0.35">
      <c r="A2" s="5">
        <v>2</v>
      </c>
      <c r="B2" s="6">
        <v>779694</v>
      </c>
      <c r="C2" s="6">
        <v>742602</v>
      </c>
      <c r="D2" s="6">
        <v>764023</v>
      </c>
      <c r="E2" s="6">
        <v>951882</v>
      </c>
      <c r="F2" s="6">
        <v>924585</v>
      </c>
      <c r="G2" s="6">
        <v>996109</v>
      </c>
      <c r="H2" s="6">
        <v>1744192</v>
      </c>
      <c r="I2" s="6">
        <v>2050830</v>
      </c>
      <c r="J2" s="6">
        <v>872522</v>
      </c>
      <c r="K2" s="6">
        <v>1195483</v>
      </c>
      <c r="L2" s="6">
        <v>802441</v>
      </c>
      <c r="M2" s="6">
        <v>960346</v>
      </c>
      <c r="N2" s="6">
        <v>779800</v>
      </c>
      <c r="O2" s="6">
        <v>741305</v>
      </c>
      <c r="P2" s="6">
        <v>810396</v>
      </c>
      <c r="Q2" s="6">
        <v>793637</v>
      </c>
      <c r="R2" s="6">
        <v>822388</v>
      </c>
      <c r="S2" s="6">
        <v>907684</v>
      </c>
      <c r="T2" s="6">
        <v>1625775</v>
      </c>
      <c r="U2" s="6">
        <v>1941349</v>
      </c>
      <c r="V2" s="6">
        <v>835627</v>
      </c>
      <c r="W2" s="6">
        <v>908650</v>
      </c>
      <c r="X2" s="6">
        <v>1011137</v>
      </c>
      <c r="Y2" s="6">
        <v>965801</v>
      </c>
      <c r="Z2" s="6">
        <v>762396</v>
      </c>
      <c r="AA2" s="6">
        <v>731091</v>
      </c>
      <c r="AB2" s="6">
        <v>878318</v>
      </c>
      <c r="AC2" s="6">
        <v>768213</v>
      </c>
      <c r="AD2" s="6">
        <v>759299</v>
      </c>
      <c r="AE2" s="6">
        <v>1003883</v>
      </c>
      <c r="AF2" s="6">
        <v>1603341</v>
      </c>
      <c r="AG2" s="6">
        <v>1736149</v>
      </c>
      <c r="AH2" s="6">
        <v>829488</v>
      </c>
      <c r="AI2" s="6">
        <v>924304</v>
      </c>
      <c r="AJ2" s="6">
        <v>915181</v>
      </c>
      <c r="AK2" s="6">
        <v>992215</v>
      </c>
      <c r="AL2" s="5">
        <f>A2</f>
        <v>2</v>
      </c>
      <c r="AM2" s="7" t="str">
        <f>VLOOKUP($AL2,'Master Data'!$A:$F,6,0)</f>
        <v>Alacsony Volatilitás</v>
      </c>
      <c r="AN2" s="7" t="str">
        <f>VLOOKUP($AL2,'Master Data'!$A:$F,2,0)</f>
        <v>Magyarország 2009-2011</v>
      </c>
      <c r="AO2" s="7" t="str">
        <f>VLOOKUP($AL2,'Master Data'!$A:$F,3,0)</f>
        <v>Nyugat-Dunántúl</v>
      </c>
      <c r="AP2" s="7" t="str">
        <f>VLOOKUP($AL2,'Master Data'!$A:$F,4,0)</f>
        <v>-</v>
      </c>
      <c r="AQ2" s="7" t="str">
        <f>VLOOKUP($AL2,'Master Data'!$A:$F,5,0)</f>
        <v>-</v>
      </c>
      <c r="AR2" s="8">
        <f t="shared" ref="AR2:AR15" si="1">COUNTIF(B2:AK2,"&gt;0")</f>
        <v>36</v>
      </c>
      <c r="AS2" s="9">
        <f t="shared" ref="AS2:AS15" si="2">SUM(Z2:AK2)</f>
        <v>11903878</v>
      </c>
    </row>
    <row r="3" spans="1:47" x14ac:dyDescent="0.35">
      <c r="A3" s="10">
        <v>1</v>
      </c>
      <c r="B3">
        <v>779800</v>
      </c>
      <c r="C3">
        <v>741305</v>
      </c>
      <c r="D3">
        <v>810396</v>
      </c>
      <c r="E3">
        <v>793637</v>
      </c>
      <c r="F3">
        <v>822388</v>
      </c>
      <c r="G3">
        <v>907684</v>
      </c>
      <c r="H3">
        <v>1625775</v>
      </c>
      <c r="I3">
        <v>1941349</v>
      </c>
      <c r="J3">
        <v>835627</v>
      </c>
      <c r="K3">
        <v>908650</v>
      </c>
      <c r="L3">
        <v>1011137</v>
      </c>
      <c r="M3">
        <v>965801</v>
      </c>
      <c r="N3">
        <v>762396</v>
      </c>
      <c r="O3">
        <v>731091</v>
      </c>
      <c r="P3">
        <v>878318</v>
      </c>
      <c r="Q3">
        <v>768213</v>
      </c>
      <c r="R3">
        <v>759299</v>
      </c>
      <c r="S3">
        <v>1003883</v>
      </c>
      <c r="T3">
        <v>1603341</v>
      </c>
      <c r="U3">
        <v>1736149</v>
      </c>
      <c r="V3">
        <v>829488</v>
      </c>
      <c r="W3">
        <v>924304</v>
      </c>
      <c r="X3">
        <v>915181</v>
      </c>
      <c r="Y3">
        <v>992215</v>
      </c>
      <c r="Z3">
        <v>707226</v>
      </c>
      <c r="AA3">
        <v>625039</v>
      </c>
      <c r="AB3">
        <v>840371</v>
      </c>
      <c r="AC3">
        <v>853356</v>
      </c>
      <c r="AD3">
        <v>787560</v>
      </c>
      <c r="AE3">
        <v>949891</v>
      </c>
      <c r="AF3">
        <v>1630208</v>
      </c>
      <c r="AG3">
        <v>1930550</v>
      </c>
      <c r="AH3">
        <v>878412</v>
      </c>
      <c r="AI3">
        <v>1036722</v>
      </c>
      <c r="AJ3">
        <v>933791</v>
      </c>
      <c r="AK3">
        <v>1044492</v>
      </c>
      <c r="AL3" s="5">
        <f t="shared" ref="AL3:AL15" si="3">A3</f>
        <v>1</v>
      </c>
      <c r="AM3" s="7" t="str">
        <f>VLOOKUP($AL3,'Master Data'!$A:$F,6,0)</f>
        <v>Alacsony Volatilitás</v>
      </c>
      <c r="AN3" s="7" t="str">
        <f>VLOOKUP($AL3,'Master Data'!$A:$F,2,0)</f>
        <v>Magyarország 2010-2013</v>
      </c>
      <c r="AO3" s="7" t="str">
        <f>VLOOKUP($AL3,'Master Data'!$A:$F,3,0)</f>
        <v>Nyugat-Dunántúl</v>
      </c>
      <c r="AP3" s="7" t="str">
        <f>VLOOKUP($AL3,'Master Data'!$A:$F,4,0)</f>
        <v>-</v>
      </c>
      <c r="AQ3" s="7" t="str">
        <f>VLOOKUP($AL3,'Master Data'!$A:$F,5,0)</f>
        <v>-</v>
      </c>
      <c r="AR3" s="8">
        <f t="shared" si="1"/>
        <v>36</v>
      </c>
      <c r="AS3" s="9">
        <f t="shared" si="2"/>
        <v>12217618</v>
      </c>
    </row>
    <row r="4" spans="1:47" x14ac:dyDescent="0.35">
      <c r="A4" s="10">
        <v>4</v>
      </c>
      <c r="B4">
        <v>575853</v>
      </c>
      <c r="C4">
        <v>576503</v>
      </c>
      <c r="D4">
        <v>603346</v>
      </c>
      <c r="E4">
        <v>615860</v>
      </c>
      <c r="F4">
        <v>732707</v>
      </c>
      <c r="G4">
        <v>735752</v>
      </c>
      <c r="H4">
        <v>762358</v>
      </c>
      <c r="I4">
        <v>838380</v>
      </c>
      <c r="J4">
        <v>791759</v>
      </c>
      <c r="K4">
        <v>802174</v>
      </c>
      <c r="L4">
        <v>769984</v>
      </c>
      <c r="M4">
        <v>666388</v>
      </c>
      <c r="N4">
        <v>588061</v>
      </c>
      <c r="O4">
        <v>558211</v>
      </c>
      <c r="P4">
        <v>702541</v>
      </c>
      <c r="Q4">
        <v>778060</v>
      </c>
      <c r="R4">
        <v>890350</v>
      </c>
      <c r="S4">
        <v>811144</v>
      </c>
      <c r="T4">
        <v>809870</v>
      </c>
      <c r="U4">
        <v>828050</v>
      </c>
      <c r="V4">
        <v>855940</v>
      </c>
      <c r="W4">
        <v>816991</v>
      </c>
      <c r="X4">
        <v>750253</v>
      </c>
      <c r="Y4">
        <v>744226</v>
      </c>
      <c r="Z4">
        <v>586285</v>
      </c>
      <c r="AA4">
        <v>599337</v>
      </c>
      <c r="AB4">
        <v>683089</v>
      </c>
      <c r="AC4">
        <v>731376</v>
      </c>
      <c r="AD4">
        <v>841139</v>
      </c>
      <c r="AE4">
        <v>777242</v>
      </c>
      <c r="AF4">
        <v>815899</v>
      </c>
      <c r="AG4">
        <v>891971</v>
      </c>
      <c r="AH4">
        <v>843972</v>
      </c>
      <c r="AI4">
        <v>858689</v>
      </c>
      <c r="AJ4">
        <v>726025</v>
      </c>
      <c r="AK4">
        <v>763902</v>
      </c>
      <c r="AL4" s="5">
        <f t="shared" si="3"/>
        <v>4</v>
      </c>
      <c r="AM4" s="7" t="str">
        <f>VLOOKUP($AL4,'Master Data'!$A:$F,6,0)</f>
        <v>Alacsony Volatilitás</v>
      </c>
      <c r="AN4" s="7" t="str">
        <f>VLOOKUP($AL4,'Master Data'!$A:$F,2,0)</f>
        <v>Magyarország 2010-2013</v>
      </c>
      <c r="AO4" s="7" t="str">
        <f>VLOOKUP($AL4,'Master Data'!$A:$F,3,0)</f>
        <v>Közép-Magyarország</v>
      </c>
      <c r="AP4" s="7" t="str">
        <f>VLOOKUP($AL4,'Master Data'!$A:$F,4,0)</f>
        <v>-</v>
      </c>
      <c r="AQ4" s="7" t="str">
        <f>VLOOKUP($AL4,'Master Data'!$A:$F,5,0)</f>
        <v>-</v>
      </c>
      <c r="AR4" s="8">
        <f t="shared" si="1"/>
        <v>36</v>
      </c>
      <c r="AS4" s="9">
        <f t="shared" si="2"/>
        <v>9118926</v>
      </c>
    </row>
    <row r="5" spans="1:47" x14ac:dyDescent="0.35">
      <c r="A5" s="10">
        <v>3</v>
      </c>
      <c r="B5">
        <v>615572</v>
      </c>
      <c r="C5">
        <v>586634</v>
      </c>
      <c r="D5">
        <v>706208</v>
      </c>
      <c r="E5">
        <v>774516</v>
      </c>
      <c r="F5">
        <v>774480</v>
      </c>
      <c r="G5">
        <v>813411</v>
      </c>
      <c r="H5">
        <v>767990</v>
      </c>
      <c r="I5">
        <v>838503</v>
      </c>
      <c r="J5">
        <v>795118</v>
      </c>
      <c r="K5">
        <v>920976</v>
      </c>
      <c r="L5">
        <v>750040</v>
      </c>
      <c r="M5">
        <v>672806</v>
      </c>
      <c r="N5">
        <v>575853</v>
      </c>
      <c r="O5">
        <v>576503</v>
      </c>
      <c r="P5">
        <v>603346</v>
      </c>
      <c r="Q5">
        <v>615860</v>
      </c>
      <c r="R5">
        <v>732707</v>
      </c>
      <c r="S5">
        <v>735752</v>
      </c>
      <c r="T5">
        <v>762358</v>
      </c>
      <c r="U5">
        <v>838380</v>
      </c>
      <c r="V5">
        <v>791759</v>
      </c>
      <c r="W5">
        <v>802174</v>
      </c>
      <c r="X5">
        <v>769984</v>
      </c>
      <c r="Y5">
        <v>666388</v>
      </c>
      <c r="Z5">
        <v>588061</v>
      </c>
      <c r="AA5">
        <v>558211</v>
      </c>
      <c r="AB5">
        <v>702541</v>
      </c>
      <c r="AC5">
        <v>778060</v>
      </c>
      <c r="AD5">
        <v>890350</v>
      </c>
      <c r="AE5">
        <v>811144</v>
      </c>
      <c r="AF5">
        <v>809870</v>
      </c>
      <c r="AG5">
        <v>828050</v>
      </c>
      <c r="AH5">
        <v>855940</v>
      </c>
      <c r="AI5">
        <v>816991</v>
      </c>
      <c r="AJ5">
        <v>750253</v>
      </c>
      <c r="AK5">
        <v>744226</v>
      </c>
      <c r="AL5" s="5">
        <f t="shared" si="3"/>
        <v>3</v>
      </c>
      <c r="AM5" s="7" t="str">
        <f>VLOOKUP($AL5,'Master Data'!$A:$F,6,0)</f>
        <v>Alacsony Volatilitás</v>
      </c>
      <c r="AN5" s="7" t="str">
        <f>VLOOKUP($AL5,'Master Data'!$A:$F,2,0)</f>
        <v>Magyarország 2009-2011</v>
      </c>
      <c r="AO5" s="7" t="str">
        <f>VLOOKUP($AL5,'Master Data'!$A:$F,3,0)</f>
        <v>Közép-Magyarország</v>
      </c>
      <c r="AP5" s="7" t="str">
        <f>VLOOKUP($AL5,'Master Data'!$A:$F,4,0)</f>
        <v>-</v>
      </c>
      <c r="AQ5" s="7" t="str">
        <f>VLOOKUP($AL5,'Master Data'!$A:$F,5,0)</f>
        <v>-</v>
      </c>
      <c r="AR5" s="8">
        <f t="shared" si="1"/>
        <v>36</v>
      </c>
      <c r="AS5" s="9">
        <f t="shared" si="2"/>
        <v>9133697</v>
      </c>
    </row>
    <row r="6" spans="1:47" x14ac:dyDescent="0.35">
      <c r="A6" s="10">
        <v>5</v>
      </c>
      <c r="B6">
        <v>297236</v>
      </c>
      <c r="C6">
        <v>288732</v>
      </c>
      <c r="D6">
        <v>327469</v>
      </c>
      <c r="E6">
        <v>427628</v>
      </c>
      <c r="F6">
        <v>555838</v>
      </c>
      <c r="G6">
        <v>745017</v>
      </c>
      <c r="H6">
        <v>1419573</v>
      </c>
      <c r="I6">
        <v>1542485</v>
      </c>
      <c r="J6">
        <v>521661</v>
      </c>
      <c r="K6">
        <v>455450</v>
      </c>
      <c r="L6">
        <v>438888</v>
      </c>
      <c r="M6">
        <v>369921</v>
      </c>
      <c r="N6">
        <v>320011</v>
      </c>
      <c r="O6">
        <v>327313</v>
      </c>
      <c r="P6">
        <v>434588</v>
      </c>
      <c r="Q6">
        <v>466950</v>
      </c>
      <c r="R6">
        <v>566810</v>
      </c>
      <c r="S6">
        <v>891426</v>
      </c>
      <c r="T6">
        <v>1501712</v>
      </c>
      <c r="U6">
        <v>1604658</v>
      </c>
      <c r="V6">
        <v>612888</v>
      </c>
      <c r="W6">
        <v>473301</v>
      </c>
      <c r="X6">
        <v>431301</v>
      </c>
      <c r="Y6">
        <v>411690</v>
      </c>
      <c r="Z6">
        <v>286569</v>
      </c>
      <c r="AA6">
        <v>326767</v>
      </c>
      <c r="AB6">
        <v>419838</v>
      </c>
      <c r="AC6">
        <v>478373</v>
      </c>
      <c r="AD6">
        <v>580889</v>
      </c>
      <c r="AE6">
        <v>910322</v>
      </c>
      <c r="AF6">
        <v>1657727</v>
      </c>
      <c r="AG6">
        <v>1878127</v>
      </c>
      <c r="AH6">
        <v>644516</v>
      </c>
      <c r="AI6">
        <v>503305</v>
      </c>
      <c r="AJ6">
        <v>381728</v>
      </c>
      <c r="AK6">
        <v>417391</v>
      </c>
      <c r="AL6" s="5">
        <f t="shared" si="3"/>
        <v>5</v>
      </c>
      <c r="AM6" s="7" t="str">
        <f>VLOOKUP($AL6,'Master Data'!$A:$F,6,0)</f>
        <v>Alacsony Volatilitás</v>
      </c>
      <c r="AN6" s="7" t="str">
        <f>VLOOKUP($AL6,'Master Data'!$A:$F,2,0)</f>
        <v>Magyarország 2010-2013</v>
      </c>
      <c r="AO6" s="7" t="str">
        <f>VLOOKUP($AL6,'Master Data'!$A:$F,3,0)</f>
        <v>Közép-Dunántúl</v>
      </c>
      <c r="AP6" s="7" t="str">
        <f>VLOOKUP($AL6,'Master Data'!$A:$F,4,0)</f>
        <v>-</v>
      </c>
      <c r="AQ6" s="7" t="str">
        <f>VLOOKUP($AL6,'Master Data'!$A:$F,5,0)</f>
        <v>-</v>
      </c>
      <c r="AR6" s="8">
        <f t="shared" si="1"/>
        <v>36</v>
      </c>
      <c r="AS6" s="9">
        <f t="shared" si="2"/>
        <v>8485552</v>
      </c>
    </row>
    <row r="7" spans="1:47" x14ac:dyDescent="0.35">
      <c r="A7" s="10">
        <v>7</v>
      </c>
      <c r="B7">
        <v>318169</v>
      </c>
      <c r="C7">
        <v>256598</v>
      </c>
      <c r="D7">
        <v>296339</v>
      </c>
      <c r="E7">
        <v>374058</v>
      </c>
      <c r="F7">
        <v>575331</v>
      </c>
      <c r="G7">
        <v>768566</v>
      </c>
      <c r="H7">
        <v>1402507</v>
      </c>
      <c r="I7">
        <v>1648176</v>
      </c>
      <c r="J7">
        <v>539316</v>
      </c>
      <c r="K7">
        <v>497116</v>
      </c>
      <c r="L7">
        <v>336789</v>
      </c>
      <c r="M7">
        <v>366004</v>
      </c>
      <c r="N7">
        <v>297236</v>
      </c>
      <c r="O7">
        <v>288732</v>
      </c>
      <c r="P7">
        <v>327469</v>
      </c>
      <c r="Q7">
        <v>427628</v>
      </c>
      <c r="R7">
        <v>555838</v>
      </c>
      <c r="S7">
        <v>745017</v>
      </c>
      <c r="T7">
        <v>1419573</v>
      </c>
      <c r="U7">
        <v>1542485</v>
      </c>
      <c r="V7">
        <v>521661</v>
      </c>
      <c r="W7">
        <v>455450</v>
      </c>
      <c r="X7">
        <v>438888</v>
      </c>
      <c r="Y7">
        <v>369921</v>
      </c>
      <c r="Z7">
        <v>320011</v>
      </c>
      <c r="AA7">
        <v>327313</v>
      </c>
      <c r="AB7">
        <v>434588</v>
      </c>
      <c r="AC7">
        <v>466950</v>
      </c>
      <c r="AD7">
        <v>566810</v>
      </c>
      <c r="AE7">
        <v>891426</v>
      </c>
      <c r="AF7">
        <v>1501712</v>
      </c>
      <c r="AG7">
        <v>1604658</v>
      </c>
      <c r="AH7">
        <v>612888</v>
      </c>
      <c r="AI7">
        <v>473301</v>
      </c>
      <c r="AJ7">
        <v>431301</v>
      </c>
      <c r="AK7">
        <v>411690</v>
      </c>
      <c r="AL7" s="5">
        <f t="shared" si="3"/>
        <v>7</v>
      </c>
      <c r="AM7" s="7" t="str">
        <f>VLOOKUP($AL7,'Master Data'!$A:$F,6,0)</f>
        <v>Alacsony Volatilitás</v>
      </c>
      <c r="AN7" s="7" t="str">
        <f>VLOOKUP($AL7,'Master Data'!$A:$F,2,0)</f>
        <v>Magyarország 2009-2011</v>
      </c>
      <c r="AO7" s="7" t="str">
        <f>VLOOKUP($AL7,'Master Data'!$A:$F,3,0)</f>
        <v>Közép-Dunántúl</v>
      </c>
      <c r="AP7" s="7" t="str">
        <f>VLOOKUP($AL7,'Master Data'!$A:$F,4,0)</f>
        <v>-</v>
      </c>
      <c r="AQ7" s="7" t="str">
        <f>VLOOKUP($AL7,'Master Data'!$A:$F,5,0)</f>
        <v>-</v>
      </c>
      <c r="AR7" s="8">
        <f t="shared" si="1"/>
        <v>36</v>
      </c>
      <c r="AS7" s="9">
        <f t="shared" si="2"/>
        <v>8042648</v>
      </c>
    </row>
    <row r="8" spans="1:47" x14ac:dyDescent="0.35">
      <c r="A8" s="10">
        <v>6</v>
      </c>
      <c r="B8">
        <v>361064</v>
      </c>
      <c r="C8">
        <v>387078</v>
      </c>
      <c r="D8">
        <v>407703</v>
      </c>
      <c r="E8">
        <v>459423</v>
      </c>
      <c r="F8">
        <v>500220</v>
      </c>
      <c r="G8">
        <v>487954</v>
      </c>
      <c r="H8">
        <v>788882</v>
      </c>
      <c r="I8">
        <v>929294</v>
      </c>
      <c r="J8">
        <v>452721</v>
      </c>
      <c r="K8">
        <v>524164</v>
      </c>
      <c r="L8">
        <v>506357</v>
      </c>
      <c r="M8">
        <v>490656</v>
      </c>
      <c r="N8">
        <v>434047</v>
      </c>
      <c r="O8">
        <v>467580</v>
      </c>
      <c r="P8">
        <v>511136</v>
      </c>
      <c r="Q8">
        <v>537275</v>
      </c>
      <c r="R8">
        <v>521456</v>
      </c>
      <c r="S8">
        <v>570347</v>
      </c>
      <c r="T8">
        <v>867789</v>
      </c>
      <c r="U8">
        <v>917935</v>
      </c>
      <c r="V8">
        <v>517815</v>
      </c>
      <c r="W8">
        <v>576110</v>
      </c>
      <c r="X8">
        <v>540604</v>
      </c>
      <c r="Y8">
        <v>609269</v>
      </c>
      <c r="Z8">
        <v>443945</v>
      </c>
      <c r="AA8">
        <v>460147</v>
      </c>
      <c r="AB8">
        <v>551661</v>
      </c>
      <c r="AC8">
        <v>560350</v>
      </c>
      <c r="AD8">
        <v>605077</v>
      </c>
      <c r="AE8">
        <v>612513</v>
      </c>
      <c r="AF8">
        <v>1026489</v>
      </c>
      <c r="AG8">
        <v>1189214</v>
      </c>
      <c r="AH8">
        <v>601196</v>
      </c>
      <c r="AI8">
        <v>740876</v>
      </c>
      <c r="AJ8">
        <v>599050</v>
      </c>
      <c r="AK8">
        <v>704983</v>
      </c>
      <c r="AL8" s="5">
        <f t="shared" si="3"/>
        <v>6</v>
      </c>
      <c r="AM8" s="7" t="str">
        <f>VLOOKUP($AL8,'Master Data'!$A:$F,6,0)</f>
        <v>Alacsony Volatilitás</v>
      </c>
      <c r="AN8" s="7" t="str">
        <f>VLOOKUP($AL8,'Master Data'!$A:$F,2,0)</f>
        <v>Magyarország 2010-2013</v>
      </c>
      <c r="AO8" s="7" t="str">
        <f>VLOOKUP($AL8,'Master Data'!$A:$F,3,0)</f>
        <v>Észak-Magyarország</v>
      </c>
      <c r="AP8" s="7" t="str">
        <f>VLOOKUP($AL8,'Master Data'!$A:$F,4,0)</f>
        <v>-</v>
      </c>
      <c r="AQ8" s="7" t="str">
        <f>VLOOKUP($AL8,'Master Data'!$A:$F,5,0)</f>
        <v>-</v>
      </c>
      <c r="AR8" s="8">
        <f t="shared" si="1"/>
        <v>36</v>
      </c>
      <c r="AS8" s="9">
        <f t="shared" si="2"/>
        <v>8095501</v>
      </c>
    </row>
    <row r="9" spans="1:47" x14ac:dyDescent="0.35">
      <c r="A9" s="10">
        <v>8</v>
      </c>
      <c r="B9">
        <v>252831</v>
      </c>
      <c r="C9">
        <v>252183</v>
      </c>
      <c r="D9">
        <v>332585</v>
      </c>
      <c r="E9">
        <v>335229</v>
      </c>
      <c r="F9">
        <v>472744</v>
      </c>
      <c r="G9">
        <v>661685</v>
      </c>
      <c r="H9">
        <v>1362554</v>
      </c>
      <c r="I9">
        <v>1427263</v>
      </c>
      <c r="J9">
        <v>500614</v>
      </c>
      <c r="K9">
        <v>418021</v>
      </c>
      <c r="L9">
        <v>397831</v>
      </c>
      <c r="M9">
        <v>309523</v>
      </c>
      <c r="N9">
        <v>231303</v>
      </c>
      <c r="O9">
        <v>240016</v>
      </c>
      <c r="P9">
        <v>323369</v>
      </c>
      <c r="Q9">
        <v>328061</v>
      </c>
      <c r="R9">
        <v>433246</v>
      </c>
      <c r="S9">
        <v>736036</v>
      </c>
      <c r="T9">
        <v>1354191</v>
      </c>
      <c r="U9">
        <v>1407313</v>
      </c>
      <c r="V9">
        <v>501192</v>
      </c>
      <c r="W9">
        <v>434964</v>
      </c>
      <c r="X9">
        <v>397933</v>
      </c>
      <c r="Y9">
        <v>385945</v>
      </c>
      <c r="Z9">
        <v>214720</v>
      </c>
      <c r="AA9">
        <v>233126</v>
      </c>
      <c r="AB9">
        <v>338809</v>
      </c>
      <c r="AC9">
        <v>384320</v>
      </c>
      <c r="AD9">
        <v>490730</v>
      </c>
      <c r="AE9">
        <v>764715</v>
      </c>
      <c r="AF9">
        <v>1587552</v>
      </c>
      <c r="AG9">
        <v>1708990</v>
      </c>
      <c r="AH9">
        <v>483430</v>
      </c>
      <c r="AI9">
        <v>507616</v>
      </c>
      <c r="AJ9">
        <v>379273</v>
      </c>
      <c r="AK9">
        <v>383097</v>
      </c>
      <c r="AL9" s="5">
        <f t="shared" si="3"/>
        <v>8</v>
      </c>
      <c r="AM9" s="7" t="str">
        <f>VLOOKUP($AL9,'Master Data'!$A:$F,6,0)</f>
        <v>Alacsony Volatilitás</v>
      </c>
      <c r="AN9" s="7" t="str">
        <f>VLOOKUP($AL9,'Master Data'!$A:$F,2,0)</f>
        <v>Magyarország 2010-2013</v>
      </c>
      <c r="AO9" s="7" t="str">
        <f>VLOOKUP($AL9,'Master Data'!$A:$F,3,0)</f>
        <v>Dél-Dunántúl</v>
      </c>
      <c r="AP9" s="7" t="str">
        <f>VLOOKUP($AL9,'Master Data'!$A:$F,4,0)</f>
        <v>-</v>
      </c>
      <c r="AQ9" s="7" t="str">
        <f>VLOOKUP($AL9,'Master Data'!$A:$F,5,0)</f>
        <v>-</v>
      </c>
      <c r="AR9" s="8">
        <f t="shared" si="1"/>
        <v>36</v>
      </c>
      <c r="AS9" s="9">
        <f t="shared" si="2"/>
        <v>7476378</v>
      </c>
    </row>
    <row r="10" spans="1:47" x14ac:dyDescent="0.35">
      <c r="A10" s="10">
        <v>10</v>
      </c>
      <c r="B10">
        <v>287627</v>
      </c>
      <c r="C10">
        <v>259780</v>
      </c>
      <c r="D10">
        <v>293712</v>
      </c>
      <c r="E10">
        <v>390063</v>
      </c>
      <c r="F10">
        <v>454884</v>
      </c>
      <c r="G10">
        <v>698416</v>
      </c>
      <c r="H10">
        <v>1466515</v>
      </c>
      <c r="I10">
        <v>1652701</v>
      </c>
      <c r="J10">
        <v>502555</v>
      </c>
      <c r="K10">
        <v>509502</v>
      </c>
      <c r="L10">
        <v>332451</v>
      </c>
      <c r="M10">
        <v>295408</v>
      </c>
      <c r="N10">
        <v>252831</v>
      </c>
      <c r="O10">
        <v>252183</v>
      </c>
      <c r="P10">
        <v>332585</v>
      </c>
      <c r="Q10">
        <v>335229</v>
      </c>
      <c r="R10">
        <v>472744</v>
      </c>
      <c r="S10">
        <v>661685</v>
      </c>
      <c r="T10">
        <v>1362554</v>
      </c>
      <c r="U10">
        <v>1427263</v>
      </c>
      <c r="V10">
        <v>500614</v>
      </c>
      <c r="W10">
        <v>418021</v>
      </c>
      <c r="X10">
        <v>397831</v>
      </c>
      <c r="Y10">
        <v>309523</v>
      </c>
      <c r="Z10">
        <v>231303</v>
      </c>
      <c r="AA10">
        <v>240016</v>
      </c>
      <c r="AB10">
        <v>323369</v>
      </c>
      <c r="AC10">
        <v>328061</v>
      </c>
      <c r="AD10">
        <v>433246</v>
      </c>
      <c r="AE10">
        <v>736036</v>
      </c>
      <c r="AF10">
        <v>1354191</v>
      </c>
      <c r="AG10">
        <v>1407313</v>
      </c>
      <c r="AH10">
        <v>501192</v>
      </c>
      <c r="AI10">
        <v>434964</v>
      </c>
      <c r="AJ10">
        <v>397933</v>
      </c>
      <c r="AK10">
        <v>385945</v>
      </c>
      <c r="AL10" s="5">
        <f t="shared" si="3"/>
        <v>10</v>
      </c>
      <c r="AM10" s="7" t="str">
        <f>VLOOKUP($AL10,'Master Data'!$A:$F,6,0)</f>
        <v>Alacsony Volatilitás</v>
      </c>
      <c r="AN10" s="7" t="str">
        <f>VLOOKUP($AL10,'Master Data'!$A:$F,2,0)</f>
        <v>Magyarország 2009-2011</v>
      </c>
      <c r="AO10" s="7" t="str">
        <f>VLOOKUP($AL10,'Master Data'!$A:$F,3,0)</f>
        <v>Dél-Dunántúl</v>
      </c>
      <c r="AP10" s="7" t="str">
        <f>VLOOKUP($AL10,'Master Data'!$A:$F,4,0)</f>
        <v>-</v>
      </c>
      <c r="AQ10" s="7" t="str">
        <f>VLOOKUP($AL10,'Master Data'!$A:$F,5,0)</f>
        <v>-</v>
      </c>
      <c r="AR10" s="8">
        <f t="shared" si="1"/>
        <v>36</v>
      </c>
      <c r="AS10" s="9">
        <f t="shared" si="2"/>
        <v>6773569</v>
      </c>
    </row>
    <row r="11" spans="1:47" x14ac:dyDescent="0.35">
      <c r="A11" s="10">
        <v>9</v>
      </c>
      <c r="B11">
        <v>377749</v>
      </c>
      <c r="C11">
        <v>334721</v>
      </c>
      <c r="D11">
        <v>332999</v>
      </c>
      <c r="E11">
        <v>486868</v>
      </c>
      <c r="F11">
        <v>525695</v>
      </c>
      <c r="G11">
        <v>521171</v>
      </c>
      <c r="H11">
        <v>740337</v>
      </c>
      <c r="I11">
        <v>897646</v>
      </c>
      <c r="J11">
        <v>449489</v>
      </c>
      <c r="K11">
        <v>584909</v>
      </c>
      <c r="L11">
        <v>411152</v>
      </c>
      <c r="M11">
        <v>469942</v>
      </c>
      <c r="N11">
        <v>361064</v>
      </c>
      <c r="O11">
        <v>387078</v>
      </c>
      <c r="P11">
        <v>407703</v>
      </c>
      <c r="Q11">
        <v>459423</v>
      </c>
      <c r="R11">
        <v>500220</v>
      </c>
      <c r="S11">
        <v>487954</v>
      </c>
      <c r="T11">
        <v>788882</v>
      </c>
      <c r="U11">
        <v>929294</v>
      </c>
      <c r="V11">
        <v>452721</v>
      </c>
      <c r="W11">
        <v>524164</v>
      </c>
      <c r="X11">
        <v>506357</v>
      </c>
      <c r="Y11">
        <v>490656</v>
      </c>
      <c r="Z11">
        <v>434047</v>
      </c>
      <c r="AA11">
        <v>467580</v>
      </c>
      <c r="AB11">
        <v>511136</v>
      </c>
      <c r="AC11">
        <v>537275</v>
      </c>
      <c r="AD11">
        <v>521456</v>
      </c>
      <c r="AE11">
        <v>570347</v>
      </c>
      <c r="AF11">
        <v>867789</v>
      </c>
      <c r="AG11">
        <v>917935</v>
      </c>
      <c r="AH11">
        <v>517815</v>
      </c>
      <c r="AI11">
        <v>576110</v>
      </c>
      <c r="AJ11">
        <v>540604</v>
      </c>
      <c r="AK11">
        <v>609269</v>
      </c>
      <c r="AL11" s="5">
        <f t="shared" si="3"/>
        <v>9</v>
      </c>
      <c r="AM11" s="7" t="str">
        <f>VLOOKUP($AL11,'Master Data'!$A:$F,6,0)</f>
        <v>Alacsony Volatilitás</v>
      </c>
      <c r="AN11" s="7" t="str">
        <f>VLOOKUP($AL11,'Master Data'!$A:$F,2,0)</f>
        <v>Magyarország 2009-2011</v>
      </c>
      <c r="AO11" s="7" t="str">
        <f>VLOOKUP($AL11,'Master Data'!$A:$F,3,0)</f>
        <v>Észak-Magyarország</v>
      </c>
      <c r="AP11" s="7" t="str">
        <f>VLOOKUP($AL11,'Master Data'!$A:$F,4,0)</f>
        <v>-</v>
      </c>
      <c r="AQ11" s="7" t="str">
        <f>VLOOKUP($AL11,'Master Data'!$A:$F,5,0)</f>
        <v>-</v>
      </c>
      <c r="AR11" s="8">
        <f t="shared" si="1"/>
        <v>36</v>
      </c>
      <c r="AS11" s="9">
        <f t="shared" si="2"/>
        <v>7071363</v>
      </c>
    </row>
    <row r="12" spans="1:47" x14ac:dyDescent="0.35">
      <c r="A12" s="10">
        <v>12</v>
      </c>
      <c r="B12">
        <v>378098</v>
      </c>
      <c r="C12">
        <v>345291</v>
      </c>
      <c r="D12">
        <v>354512</v>
      </c>
      <c r="E12">
        <v>386898</v>
      </c>
      <c r="F12">
        <v>416279</v>
      </c>
      <c r="G12">
        <v>509152</v>
      </c>
      <c r="H12">
        <v>795513</v>
      </c>
      <c r="I12">
        <v>932455</v>
      </c>
      <c r="J12">
        <v>398100</v>
      </c>
      <c r="K12">
        <v>445824</v>
      </c>
      <c r="L12">
        <v>350520</v>
      </c>
      <c r="M12">
        <v>321845</v>
      </c>
      <c r="N12">
        <v>304037</v>
      </c>
      <c r="O12">
        <v>285494</v>
      </c>
      <c r="P12">
        <v>351532</v>
      </c>
      <c r="Q12">
        <v>354736</v>
      </c>
      <c r="R12">
        <v>414090</v>
      </c>
      <c r="S12">
        <v>471526</v>
      </c>
      <c r="T12">
        <v>830806</v>
      </c>
      <c r="U12">
        <v>889729</v>
      </c>
      <c r="V12">
        <v>382498</v>
      </c>
      <c r="W12">
        <v>376931</v>
      </c>
      <c r="X12">
        <v>407932</v>
      </c>
      <c r="Y12">
        <v>334729</v>
      </c>
      <c r="Z12">
        <v>300627</v>
      </c>
      <c r="AA12">
        <v>297017</v>
      </c>
      <c r="AB12">
        <v>346191</v>
      </c>
      <c r="AC12">
        <v>342245</v>
      </c>
      <c r="AD12">
        <v>336773</v>
      </c>
      <c r="AE12">
        <v>469556</v>
      </c>
      <c r="AF12">
        <v>716745</v>
      </c>
      <c r="AG12">
        <v>797212</v>
      </c>
      <c r="AH12">
        <v>383190</v>
      </c>
      <c r="AI12">
        <v>347574</v>
      </c>
      <c r="AJ12">
        <v>388849</v>
      </c>
      <c r="AK12">
        <v>350046</v>
      </c>
      <c r="AL12" s="5">
        <f t="shared" si="3"/>
        <v>12</v>
      </c>
      <c r="AM12" s="7" t="str">
        <f>VLOOKUP($AL12,'Master Data'!$A:$F,6,0)</f>
        <v>Alacsony Volatilitás</v>
      </c>
      <c r="AN12" s="7" t="str">
        <f>VLOOKUP($AL12,'Master Data'!$A:$F,2,0)</f>
        <v>Magyarország 2009-2011</v>
      </c>
      <c r="AO12" s="7" t="str">
        <f>VLOOKUP($AL12,'Master Data'!$A:$F,3,0)</f>
        <v>Észak-Alföld</v>
      </c>
      <c r="AP12" s="7" t="str">
        <f>VLOOKUP($AL12,'Master Data'!$A:$F,4,0)</f>
        <v>-</v>
      </c>
      <c r="AQ12" s="7" t="str">
        <f>VLOOKUP($AL12,'Master Data'!$A:$F,5,0)</f>
        <v>-</v>
      </c>
      <c r="AR12" s="8">
        <f t="shared" si="1"/>
        <v>36</v>
      </c>
      <c r="AS12" s="9">
        <f t="shared" si="2"/>
        <v>5076025</v>
      </c>
    </row>
    <row r="13" spans="1:47" x14ac:dyDescent="0.35">
      <c r="A13" s="10">
        <v>11</v>
      </c>
      <c r="B13">
        <v>304037</v>
      </c>
      <c r="C13">
        <v>285494</v>
      </c>
      <c r="D13">
        <v>351532</v>
      </c>
      <c r="E13">
        <v>354736</v>
      </c>
      <c r="F13">
        <v>414090</v>
      </c>
      <c r="G13">
        <v>471526</v>
      </c>
      <c r="H13">
        <v>830806</v>
      </c>
      <c r="I13">
        <v>889729</v>
      </c>
      <c r="J13">
        <v>382498</v>
      </c>
      <c r="K13">
        <v>376931</v>
      </c>
      <c r="L13">
        <v>407932</v>
      </c>
      <c r="M13">
        <v>334729</v>
      </c>
      <c r="N13">
        <v>300627</v>
      </c>
      <c r="O13">
        <v>297017</v>
      </c>
      <c r="P13">
        <v>346191</v>
      </c>
      <c r="Q13">
        <v>342245</v>
      </c>
      <c r="R13">
        <v>336773</v>
      </c>
      <c r="S13">
        <v>469556</v>
      </c>
      <c r="T13">
        <v>716745</v>
      </c>
      <c r="U13">
        <v>797212</v>
      </c>
      <c r="V13">
        <v>383190</v>
      </c>
      <c r="W13">
        <v>347574</v>
      </c>
      <c r="X13">
        <v>388849</v>
      </c>
      <c r="Y13">
        <v>350046</v>
      </c>
      <c r="Z13">
        <v>322409</v>
      </c>
      <c r="AA13">
        <v>270421</v>
      </c>
      <c r="AB13">
        <v>387793</v>
      </c>
      <c r="AC13">
        <v>371989</v>
      </c>
      <c r="AD13">
        <v>356279</v>
      </c>
      <c r="AE13">
        <v>487454</v>
      </c>
      <c r="AF13">
        <v>759692</v>
      </c>
      <c r="AG13">
        <v>930775</v>
      </c>
      <c r="AH13">
        <v>431356</v>
      </c>
      <c r="AI13">
        <v>461148</v>
      </c>
      <c r="AJ13">
        <v>395050</v>
      </c>
      <c r="AK13">
        <v>379621</v>
      </c>
      <c r="AL13" s="5">
        <f t="shared" si="3"/>
        <v>11</v>
      </c>
      <c r="AM13" s="7" t="str">
        <f>VLOOKUP($AL13,'Master Data'!$A:$F,6,0)</f>
        <v>Alacsony Volatilitás</v>
      </c>
      <c r="AN13" s="7" t="str">
        <f>VLOOKUP($AL13,'Master Data'!$A:$F,2,0)</f>
        <v>Magyarország 2010-2013</v>
      </c>
      <c r="AO13" s="7" t="str">
        <f>VLOOKUP($AL13,'Master Data'!$A:$F,3,0)</f>
        <v>Észak-Alföld</v>
      </c>
      <c r="AP13" s="7" t="str">
        <f>VLOOKUP($AL13,'Master Data'!$A:$F,4,0)</f>
        <v>-</v>
      </c>
      <c r="AQ13" s="7" t="str">
        <f>VLOOKUP($AL13,'Master Data'!$A:$F,5,0)</f>
        <v>-</v>
      </c>
      <c r="AR13" s="8">
        <f t="shared" si="1"/>
        <v>36</v>
      </c>
      <c r="AS13" s="9">
        <f t="shared" si="2"/>
        <v>5553987</v>
      </c>
    </row>
    <row r="14" spans="1:47" x14ac:dyDescent="0.35">
      <c r="A14" s="10">
        <v>13</v>
      </c>
      <c r="B14">
        <v>157247</v>
      </c>
      <c r="C14">
        <v>148764</v>
      </c>
      <c r="D14">
        <v>193703</v>
      </c>
      <c r="E14">
        <v>228464</v>
      </c>
      <c r="F14">
        <v>284328</v>
      </c>
      <c r="G14">
        <v>306488</v>
      </c>
      <c r="H14">
        <v>480013</v>
      </c>
      <c r="I14">
        <v>576517</v>
      </c>
      <c r="J14">
        <v>299900</v>
      </c>
      <c r="K14">
        <v>280831</v>
      </c>
      <c r="L14">
        <v>254272</v>
      </c>
      <c r="M14">
        <v>191812</v>
      </c>
      <c r="N14">
        <v>182254</v>
      </c>
      <c r="O14">
        <v>177994</v>
      </c>
      <c r="P14">
        <v>222273</v>
      </c>
      <c r="Q14">
        <v>266671</v>
      </c>
      <c r="R14">
        <v>325055</v>
      </c>
      <c r="S14">
        <v>345630</v>
      </c>
      <c r="T14">
        <v>558588</v>
      </c>
      <c r="U14">
        <v>581185</v>
      </c>
      <c r="V14">
        <v>341552</v>
      </c>
      <c r="W14">
        <v>343010</v>
      </c>
      <c r="X14">
        <v>307652</v>
      </c>
      <c r="Y14">
        <v>270218</v>
      </c>
      <c r="Z14">
        <v>191939</v>
      </c>
      <c r="AA14">
        <v>196431</v>
      </c>
      <c r="AB14">
        <v>281314</v>
      </c>
      <c r="AC14">
        <v>310077</v>
      </c>
      <c r="AD14">
        <v>330371</v>
      </c>
      <c r="AE14">
        <v>361301</v>
      </c>
      <c r="AF14">
        <v>591581</v>
      </c>
      <c r="AG14">
        <v>656921</v>
      </c>
      <c r="AH14">
        <v>318445</v>
      </c>
      <c r="AI14">
        <v>368118</v>
      </c>
      <c r="AJ14">
        <v>323541</v>
      </c>
      <c r="AK14">
        <v>284309</v>
      </c>
      <c r="AL14" s="5">
        <f t="shared" si="3"/>
        <v>13</v>
      </c>
      <c r="AM14" s="7" t="str">
        <f>VLOOKUP($AL14,'Master Data'!$A:$F,6,0)</f>
        <v>Alacsony Volatilitás</v>
      </c>
      <c r="AN14" s="7" t="str">
        <f>VLOOKUP($AL14,'Master Data'!$A:$F,2,0)</f>
        <v>Magyarország 2010-2013</v>
      </c>
      <c r="AO14" s="7" t="str">
        <f>VLOOKUP($AL14,'Master Data'!$A:$F,3,0)</f>
        <v>Dél-Alföld</v>
      </c>
      <c r="AP14" s="7" t="str">
        <f>VLOOKUP($AL14,'Master Data'!$A:$F,4,0)</f>
        <v>-</v>
      </c>
      <c r="AQ14" s="7" t="str">
        <f>VLOOKUP($AL14,'Master Data'!$A:$F,5,0)</f>
        <v>-</v>
      </c>
      <c r="AR14" s="8">
        <f t="shared" si="1"/>
        <v>36</v>
      </c>
      <c r="AS14" s="9">
        <f t="shared" si="2"/>
        <v>4214348</v>
      </c>
    </row>
    <row r="15" spans="1:47" x14ac:dyDescent="0.35">
      <c r="A15" s="10">
        <v>14</v>
      </c>
      <c r="B15">
        <v>193918</v>
      </c>
      <c r="C15">
        <v>197585</v>
      </c>
      <c r="D15">
        <v>213755</v>
      </c>
      <c r="E15">
        <v>291485</v>
      </c>
      <c r="F15">
        <v>320287</v>
      </c>
      <c r="G15">
        <v>329542</v>
      </c>
      <c r="H15">
        <v>500736</v>
      </c>
      <c r="I15">
        <v>540434</v>
      </c>
      <c r="J15">
        <v>285651</v>
      </c>
      <c r="K15">
        <v>280921</v>
      </c>
      <c r="L15">
        <v>240964</v>
      </c>
      <c r="M15">
        <v>185239</v>
      </c>
      <c r="N15">
        <v>157247</v>
      </c>
      <c r="O15">
        <v>148764</v>
      </c>
      <c r="P15">
        <v>193703</v>
      </c>
      <c r="Q15">
        <v>228464</v>
      </c>
      <c r="R15">
        <v>284328</v>
      </c>
      <c r="S15">
        <v>306488</v>
      </c>
      <c r="T15">
        <v>480013</v>
      </c>
      <c r="U15">
        <v>576517</v>
      </c>
      <c r="V15">
        <v>299900</v>
      </c>
      <c r="W15">
        <v>280831</v>
      </c>
      <c r="X15">
        <v>254272</v>
      </c>
      <c r="Y15">
        <v>191812</v>
      </c>
      <c r="Z15">
        <v>182254</v>
      </c>
      <c r="AA15">
        <v>177994</v>
      </c>
      <c r="AB15">
        <v>222273</v>
      </c>
      <c r="AC15">
        <v>266671</v>
      </c>
      <c r="AD15">
        <v>325055</v>
      </c>
      <c r="AE15">
        <v>345630</v>
      </c>
      <c r="AF15">
        <v>558588</v>
      </c>
      <c r="AG15">
        <v>581185</v>
      </c>
      <c r="AH15">
        <v>341552</v>
      </c>
      <c r="AI15">
        <v>343010</v>
      </c>
      <c r="AJ15">
        <v>307652</v>
      </c>
      <c r="AK15">
        <v>270218</v>
      </c>
      <c r="AL15" s="5">
        <f t="shared" si="3"/>
        <v>14</v>
      </c>
      <c r="AM15" s="7" t="str">
        <f>VLOOKUP($AL15,'Master Data'!$A:$F,6,0)</f>
        <v>Alacsony Volatilitás</v>
      </c>
      <c r="AN15" s="7" t="str">
        <f>VLOOKUP($AL15,'Master Data'!$A:$F,2,0)</f>
        <v>Magyarország 2009-2011</v>
      </c>
      <c r="AO15" s="7" t="str">
        <f>VLOOKUP($AL15,'Master Data'!$A:$F,3,0)</f>
        <v>Dél-Alföld</v>
      </c>
      <c r="AP15" s="7" t="str">
        <f>VLOOKUP($AL15,'Master Data'!$A:$F,4,0)</f>
        <v>-</v>
      </c>
      <c r="AQ15" s="7" t="str">
        <f>VLOOKUP($AL15,'Master Data'!$A:$F,5,0)</f>
        <v>-</v>
      </c>
      <c r="AR15" s="8">
        <f t="shared" si="1"/>
        <v>36</v>
      </c>
      <c r="AS15" s="9">
        <f t="shared" si="2"/>
        <v>3922082</v>
      </c>
    </row>
  </sheetData>
  <conditionalFormatting sqref="AR2:AR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5"/>
  <sheetViews>
    <sheetView workbookViewId="0"/>
  </sheetViews>
  <sheetFormatPr defaultRowHeight="14.5" x14ac:dyDescent="0.35"/>
  <cols>
    <col min="1" max="1" width="6.54296875" bestFit="1" customWidth="1"/>
    <col min="39" max="39" width="18.54296875" bestFit="1" customWidth="1"/>
    <col min="40" max="40" width="22.7265625" bestFit="1" customWidth="1"/>
    <col min="41" max="41" width="19.54296875" bestFit="1" customWidth="1"/>
    <col min="43" max="43" width="13.453125" bestFit="1" customWidth="1"/>
    <col min="44" max="44" width="15.54296875" bestFit="1" customWidth="1"/>
    <col min="45" max="45" width="19.7265625" customWidth="1"/>
    <col min="46" max="46" width="12" bestFit="1" customWidth="1"/>
  </cols>
  <sheetData>
    <row r="1" spans="1:46" ht="33" customHeight="1" x14ac:dyDescent="0.35">
      <c r="A1" s="1" t="s">
        <v>11</v>
      </c>
      <c r="B1" s="2">
        <v>39814</v>
      </c>
      <c r="C1" s="3">
        <f>DATE(YEAR(B1),MONTH(B1)+1,1)</f>
        <v>39845</v>
      </c>
      <c r="D1" s="3">
        <f t="shared" ref="D1:AK1" si="0">DATE(YEAR(C1),MONTH(C1)+1,1)</f>
        <v>39873</v>
      </c>
      <c r="E1" s="3">
        <f t="shared" si="0"/>
        <v>39904</v>
      </c>
      <c r="F1" s="3">
        <f t="shared" si="0"/>
        <v>39934</v>
      </c>
      <c r="G1" s="3">
        <f t="shared" si="0"/>
        <v>39965</v>
      </c>
      <c r="H1" s="3">
        <f t="shared" si="0"/>
        <v>39995</v>
      </c>
      <c r="I1" s="3">
        <f t="shared" si="0"/>
        <v>40026</v>
      </c>
      <c r="J1" s="3">
        <f t="shared" si="0"/>
        <v>40057</v>
      </c>
      <c r="K1" s="3">
        <f t="shared" si="0"/>
        <v>40087</v>
      </c>
      <c r="L1" s="3">
        <f t="shared" si="0"/>
        <v>40118</v>
      </c>
      <c r="M1" s="3">
        <f t="shared" si="0"/>
        <v>40148</v>
      </c>
      <c r="N1" s="3">
        <f t="shared" si="0"/>
        <v>40179</v>
      </c>
      <c r="O1" s="3">
        <f t="shared" si="0"/>
        <v>40210</v>
      </c>
      <c r="P1" s="3">
        <f t="shared" si="0"/>
        <v>40238</v>
      </c>
      <c r="Q1" s="3">
        <f t="shared" si="0"/>
        <v>40269</v>
      </c>
      <c r="R1" s="3">
        <f t="shared" si="0"/>
        <v>40299</v>
      </c>
      <c r="S1" s="3">
        <f t="shared" si="0"/>
        <v>40330</v>
      </c>
      <c r="T1" s="3">
        <f t="shared" si="0"/>
        <v>40360</v>
      </c>
      <c r="U1" s="3">
        <f t="shared" si="0"/>
        <v>40391</v>
      </c>
      <c r="V1" s="3">
        <f t="shared" si="0"/>
        <v>40422</v>
      </c>
      <c r="W1" s="3">
        <f t="shared" si="0"/>
        <v>40452</v>
      </c>
      <c r="X1" s="3">
        <f t="shared" si="0"/>
        <v>40483</v>
      </c>
      <c r="Y1" s="3">
        <f t="shared" si="0"/>
        <v>40513</v>
      </c>
      <c r="Z1" s="3">
        <f t="shared" si="0"/>
        <v>40544</v>
      </c>
      <c r="AA1" s="3">
        <f t="shared" si="0"/>
        <v>40575</v>
      </c>
      <c r="AB1" s="3">
        <f t="shared" si="0"/>
        <v>40603</v>
      </c>
      <c r="AC1" s="3">
        <f t="shared" si="0"/>
        <v>40634</v>
      </c>
      <c r="AD1" s="3">
        <f t="shared" si="0"/>
        <v>40664</v>
      </c>
      <c r="AE1" s="3">
        <f t="shared" si="0"/>
        <v>40695</v>
      </c>
      <c r="AF1" s="3">
        <f t="shared" si="0"/>
        <v>40725</v>
      </c>
      <c r="AG1" s="3">
        <f t="shared" si="0"/>
        <v>40756</v>
      </c>
      <c r="AH1" s="3">
        <f t="shared" si="0"/>
        <v>40787</v>
      </c>
      <c r="AI1" s="3">
        <f t="shared" si="0"/>
        <v>40817</v>
      </c>
      <c r="AJ1" s="3">
        <f t="shared" si="0"/>
        <v>40848</v>
      </c>
      <c r="AK1" s="3">
        <f t="shared" si="0"/>
        <v>40878</v>
      </c>
      <c r="AL1" s="1" t="s">
        <v>11</v>
      </c>
      <c r="AM1" s="1" t="s">
        <v>17</v>
      </c>
      <c r="AN1" s="1" t="s">
        <v>12</v>
      </c>
      <c r="AO1" s="1" t="s">
        <v>13</v>
      </c>
      <c r="AP1" s="1" t="s">
        <v>14</v>
      </c>
      <c r="AQ1" s="1" t="s">
        <v>15</v>
      </c>
      <c r="AR1" s="4" t="s">
        <v>16</v>
      </c>
      <c r="AS1" s="4" t="s">
        <v>18</v>
      </c>
      <c r="AT1" s="1" t="s">
        <v>19</v>
      </c>
    </row>
    <row r="2" spans="1:46" x14ac:dyDescent="0.35">
      <c r="A2" s="10">
        <v>8</v>
      </c>
      <c r="B2" s="6">
        <f>VLOOKUP($A2,'Normal history'!$A:$AK,COUNTA($A$1:B$1),0)-VLOOKUP($A2,'Cleaned history'!$A:$AK,COUNTA($A$1:B$1),0)</f>
        <v>0</v>
      </c>
      <c r="C2" s="6">
        <f>VLOOKUP($A2,'Normal history'!$A:$AK,COUNTA($A$1:C$1),0)-VLOOKUP($A2,'Cleaned history'!$A:$AK,COUNTA($A$1:C$1),0)</f>
        <v>0</v>
      </c>
      <c r="D2" s="6">
        <f>VLOOKUP($A2,'Normal history'!$A:$AK,COUNTA($A$1:D$1),0)-VLOOKUP($A2,'Cleaned history'!$A:$AK,COUNTA($A$1:D$1),0)</f>
        <v>0</v>
      </c>
      <c r="E2" s="6">
        <f>VLOOKUP($A2,'Normal history'!$A:$AK,COUNTA($A$1:E$1),0)-VLOOKUP($A2,'Cleaned history'!$A:$AK,COUNTA($A$1:E$1),0)</f>
        <v>0</v>
      </c>
      <c r="F2" s="6">
        <f>VLOOKUP($A2,'Normal history'!$A:$AK,COUNTA($A$1:F$1),0)-VLOOKUP($A2,'Cleaned history'!$A:$AK,COUNTA($A$1:F$1),0)</f>
        <v>0</v>
      </c>
      <c r="G2" s="6">
        <f>VLOOKUP($A2,'Normal history'!$A:$AK,COUNTA($A$1:G$1),0)-VLOOKUP($A2,'Cleaned history'!$A:$AK,COUNTA($A$1:G$1),0)</f>
        <v>0</v>
      </c>
      <c r="H2" s="6">
        <f>VLOOKUP($A2,'Normal history'!$A:$AK,COUNTA($A$1:H$1),0)-VLOOKUP($A2,'Cleaned history'!$A:$AK,COUNTA($A$1:H$1),0)</f>
        <v>0</v>
      </c>
      <c r="I2" s="6">
        <f>VLOOKUP($A2,'Normal history'!$A:$AK,COUNTA($A$1:I$1),0)-VLOOKUP($A2,'Cleaned history'!$A:$AK,COUNTA($A$1:I$1),0)</f>
        <v>0</v>
      </c>
      <c r="J2" s="6">
        <f>VLOOKUP($A2,'Normal history'!$A:$AK,COUNTA($A$1:J$1),0)-VLOOKUP($A2,'Cleaned history'!$A:$AK,COUNTA($A$1:J$1),0)</f>
        <v>0</v>
      </c>
      <c r="K2" s="6">
        <f>VLOOKUP($A2,'Normal history'!$A:$AK,COUNTA($A$1:K$1),0)-VLOOKUP($A2,'Cleaned history'!$A:$AK,COUNTA($A$1:K$1),0)</f>
        <v>0</v>
      </c>
      <c r="L2" s="6">
        <f>VLOOKUP($A2,'Normal history'!$A:$AK,COUNTA($A$1:L$1),0)-VLOOKUP($A2,'Cleaned history'!$A:$AK,COUNTA($A$1:L$1),0)</f>
        <v>0</v>
      </c>
      <c r="M2" s="6">
        <f>VLOOKUP($A2,'Normal history'!$A:$AK,COUNTA($A$1:M$1),0)-VLOOKUP($A2,'Cleaned history'!$A:$AK,COUNTA($A$1:M$1),0)</f>
        <v>0</v>
      </c>
      <c r="N2" s="6">
        <f>VLOOKUP($A2,'Normal history'!$A:$AK,COUNTA($A$1:N$1),0)-VLOOKUP($A2,'Cleaned history'!$A:$AK,COUNTA($A$1:N$1),0)</f>
        <v>0</v>
      </c>
      <c r="O2" s="6">
        <f>VLOOKUP($A2,'Normal history'!$A:$AK,COUNTA($A$1:O$1),0)-VLOOKUP($A2,'Cleaned history'!$A:$AK,COUNTA($A$1:O$1),0)</f>
        <v>0</v>
      </c>
      <c r="P2" s="6">
        <f>VLOOKUP($A2,'Normal history'!$A:$AK,COUNTA($A$1:P$1),0)-VLOOKUP($A2,'Cleaned history'!$A:$AK,COUNTA($A$1:P$1),0)</f>
        <v>0</v>
      </c>
      <c r="Q2" s="6">
        <f>VLOOKUP($A2,'Normal history'!$A:$AK,COUNTA($A$1:Q$1),0)-VLOOKUP($A2,'Cleaned history'!$A:$AK,COUNTA($A$1:Q$1),0)</f>
        <v>0</v>
      </c>
      <c r="R2" s="6">
        <f>VLOOKUP($A2,'Normal history'!$A:$AK,COUNTA($A$1:R$1),0)-VLOOKUP($A2,'Cleaned history'!$A:$AK,COUNTA($A$1:R$1),0)</f>
        <v>0</v>
      </c>
      <c r="S2" s="6">
        <f>VLOOKUP($A2,'Normal history'!$A:$AK,COUNTA($A$1:S$1),0)-VLOOKUP($A2,'Cleaned history'!$A:$AK,COUNTA($A$1:S$1),0)</f>
        <v>0</v>
      </c>
      <c r="T2" s="6">
        <f>VLOOKUP($A2,'Normal history'!$A:$AK,COUNTA($A$1:T$1),0)-VLOOKUP($A2,'Cleaned history'!$A:$AK,COUNTA($A$1:T$1),0)</f>
        <v>0</v>
      </c>
      <c r="U2" s="6">
        <f>VLOOKUP($A2,'Normal history'!$A:$AK,COUNTA($A$1:U$1),0)-VLOOKUP($A2,'Cleaned history'!$A:$AK,COUNTA($A$1:U$1),0)</f>
        <v>0</v>
      </c>
      <c r="V2" s="6">
        <f>VLOOKUP($A2,'Normal history'!$A:$AK,COUNTA($A$1:V$1),0)-VLOOKUP($A2,'Cleaned history'!$A:$AK,COUNTA($A$1:V$1),0)</f>
        <v>0</v>
      </c>
      <c r="W2" s="6">
        <f>VLOOKUP($A2,'Normal history'!$A:$AK,COUNTA($A$1:W$1),0)-VLOOKUP($A2,'Cleaned history'!$A:$AK,COUNTA($A$1:W$1),0)</f>
        <v>0</v>
      </c>
      <c r="X2" s="6">
        <f>VLOOKUP($A2,'Normal history'!$A:$AK,COUNTA($A$1:X$1),0)-VLOOKUP($A2,'Cleaned history'!$A:$AK,COUNTA($A$1:X$1),0)</f>
        <v>0</v>
      </c>
      <c r="Y2" s="6">
        <f>VLOOKUP($A2,'Normal history'!$A:$AK,COUNTA($A$1:Y$1),0)-VLOOKUP($A2,'Cleaned history'!$A:$AK,COUNTA($A$1:Y$1),0)</f>
        <v>0</v>
      </c>
      <c r="Z2" s="6">
        <f>VLOOKUP($A2,'Normal history'!$A:$AK,COUNTA($A$1:Z$1),0)-VLOOKUP($A2,'Cleaned history'!$A:$AK,COUNTA($A$1:Z$1),0)</f>
        <v>0</v>
      </c>
      <c r="AA2" s="6">
        <f>VLOOKUP($A2,'Normal history'!$A:$AK,COUNTA($A$1:AA$1),0)-VLOOKUP($A2,'Cleaned history'!$A:$AK,COUNTA($A$1:AA$1),0)</f>
        <v>0</v>
      </c>
      <c r="AB2" s="6">
        <f>VLOOKUP($A2,'Normal history'!$A:$AK,COUNTA($A$1:AB$1),0)-VLOOKUP($A2,'Cleaned history'!$A:$AK,COUNTA($A$1:AB$1),0)</f>
        <v>0</v>
      </c>
      <c r="AC2" s="6">
        <f>VLOOKUP($A2,'Normal history'!$A:$AK,COUNTA($A$1:AC$1),0)-VLOOKUP($A2,'Cleaned history'!$A:$AK,COUNTA($A$1:AC$1),0)</f>
        <v>0</v>
      </c>
      <c r="AD2" s="6">
        <f>VLOOKUP($A2,'Normal history'!$A:$AK,COUNTA($A$1:AD$1),0)-VLOOKUP($A2,'Cleaned history'!$A:$AK,COUNTA($A$1:AD$1),0)</f>
        <v>0</v>
      </c>
      <c r="AE2" s="6">
        <f>VLOOKUP($A2,'Normal history'!$A:$AK,COUNTA($A$1:AE$1),0)-VLOOKUP($A2,'Cleaned history'!$A:$AK,COUNTA($A$1:AE$1),0)</f>
        <v>0</v>
      </c>
      <c r="AF2" s="6">
        <f>VLOOKUP($A2,'Normal history'!$A:$AK,COUNTA($A$1:AF$1),0)-VLOOKUP($A2,'Cleaned history'!$A:$AK,COUNTA($A$1:AF$1),0)</f>
        <v>227102.83000000007</v>
      </c>
      <c r="AG2" s="6">
        <f>VLOOKUP($A2,'Normal history'!$A:$AK,COUNTA($A$1:AG$1),0)-VLOOKUP($A2,'Cleaned history'!$A:$AK,COUNTA($A$1:AG$1),0)</f>
        <v>297645.3899999999</v>
      </c>
      <c r="AH2" s="6">
        <f>VLOOKUP($A2,'Normal history'!$A:$AK,COUNTA($A$1:AH$1),0)-VLOOKUP($A2,'Cleaned history'!$A:$AK,COUNTA($A$1:AH$1),0)</f>
        <v>0</v>
      </c>
      <c r="AI2" s="6">
        <f>VLOOKUP($A2,'Normal history'!$A:$AK,COUNTA($A$1:AI$1),0)-VLOOKUP($A2,'Cleaned history'!$A:$AK,COUNTA($A$1:AI$1),0)</f>
        <v>0</v>
      </c>
      <c r="AJ2" s="6">
        <f>VLOOKUP($A2,'Normal history'!$A:$AK,COUNTA($A$1:AJ$1),0)-VLOOKUP($A2,'Cleaned history'!$A:$AK,COUNTA($A$1:AJ$1),0)</f>
        <v>0</v>
      </c>
      <c r="AK2" s="6">
        <f>VLOOKUP($A2,'Normal history'!$A:$AK,COUNTA($A$1:AK$1),0)-VLOOKUP($A2,'Cleaned history'!$A:$AK,COUNTA($A$1:AK$1),0)</f>
        <v>0</v>
      </c>
      <c r="AL2" s="5">
        <f t="shared" ref="AL2:AL15" si="1">A2</f>
        <v>8</v>
      </c>
      <c r="AM2" s="7" t="str">
        <f>VLOOKUP($AL2,'Master Data'!$A:$F,6,0)</f>
        <v>Alacsony Volatilitás</v>
      </c>
      <c r="AN2" s="7" t="str">
        <f>VLOOKUP($AL2,'Master Data'!$A:$F,2,0)</f>
        <v>Magyarország 2010-2013</v>
      </c>
      <c r="AO2" s="7" t="str">
        <f>VLOOKUP($AL2,'Master Data'!$A:$F,3,0)</f>
        <v>Dél-Dunántúl</v>
      </c>
      <c r="AP2" s="7" t="str">
        <f>VLOOKUP($AL2,'Master Data'!$A:$F,4,0)</f>
        <v>-</v>
      </c>
      <c r="AQ2" s="7" t="str">
        <f>VLOOKUP($AL2,'Master Data'!$A:$F,5,0)</f>
        <v>-</v>
      </c>
      <c r="AR2" s="8">
        <f t="shared" ref="AR2:AR15" si="2">COUNTIF(B2:AK2,"&gt;0")</f>
        <v>2</v>
      </c>
      <c r="AS2" s="7">
        <f t="shared" ref="AS2:AS15" si="3">COUNTIF(Z2:AK2,"&gt;0")</f>
        <v>2</v>
      </c>
      <c r="AT2" s="9">
        <f>SUM(B2:AK2)</f>
        <v>524748.22</v>
      </c>
    </row>
    <row r="3" spans="1:46" x14ac:dyDescent="0.35">
      <c r="A3" s="10">
        <v>5</v>
      </c>
      <c r="B3" s="6">
        <f>VLOOKUP($A3,'Normal history'!$A:$AK,COUNTA($A$1:B$1),0)-VLOOKUP($A3,'Cleaned history'!$A:$AK,COUNTA($A$1:B$1),0)</f>
        <v>0</v>
      </c>
      <c r="C3" s="6">
        <f>VLOOKUP($A3,'Normal history'!$A:$AK,COUNTA($A$1:C$1),0)-VLOOKUP($A3,'Cleaned history'!$A:$AK,COUNTA($A$1:C$1),0)</f>
        <v>0</v>
      </c>
      <c r="D3" s="6">
        <f>VLOOKUP($A3,'Normal history'!$A:$AK,COUNTA($A$1:D$1),0)-VLOOKUP($A3,'Cleaned history'!$A:$AK,COUNTA($A$1:D$1),0)</f>
        <v>0</v>
      </c>
      <c r="E3" s="6">
        <f>VLOOKUP($A3,'Normal history'!$A:$AK,COUNTA($A$1:E$1),0)-VLOOKUP($A3,'Cleaned history'!$A:$AK,COUNTA($A$1:E$1),0)</f>
        <v>0</v>
      </c>
      <c r="F3" s="6">
        <f>VLOOKUP($A3,'Normal history'!$A:$AK,COUNTA($A$1:F$1),0)-VLOOKUP($A3,'Cleaned history'!$A:$AK,COUNTA($A$1:F$1),0)</f>
        <v>0</v>
      </c>
      <c r="G3" s="6">
        <f>VLOOKUP($A3,'Normal history'!$A:$AK,COUNTA($A$1:G$1),0)-VLOOKUP($A3,'Cleaned history'!$A:$AK,COUNTA($A$1:G$1),0)</f>
        <v>0</v>
      </c>
      <c r="H3" s="6">
        <f>VLOOKUP($A3,'Normal history'!$A:$AK,COUNTA($A$1:H$1),0)-VLOOKUP($A3,'Cleaned history'!$A:$AK,COUNTA($A$1:H$1),0)</f>
        <v>0</v>
      </c>
      <c r="I3" s="6">
        <f>VLOOKUP($A3,'Normal history'!$A:$AK,COUNTA($A$1:I$1),0)-VLOOKUP($A3,'Cleaned history'!$A:$AK,COUNTA($A$1:I$1),0)</f>
        <v>0</v>
      </c>
      <c r="J3" s="6">
        <f>VLOOKUP($A3,'Normal history'!$A:$AK,COUNTA($A$1:J$1),0)-VLOOKUP($A3,'Cleaned history'!$A:$AK,COUNTA($A$1:J$1),0)</f>
        <v>0</v>
      </c>
      <c r="K3" s="6">
        <f>VLOOKUP($A3,'Normal history'!$A:$AK,COUNTA($A$1:K$1),0)-VLOOKUP($A3,'Cleaned history'!$A:$AK,COUNTA($A$1:K$1),0)</f>
        <v>0</v>
      </c>
      <c r="L3" s="6">
        <f>VLOOKUP($A3,'Normal history'!$A:$AK,COUNTA($A$1:L$1),0)-VLOOKUP($A3,'Cleaned history'!$A:$AK,COUNTA($A$1:L$1),0)</f>
        <v>0</v>
      </c>
      <c r="M3" s="6">
        <f>VLOOKUP($A3,'Normal history'!$A:$AK,COUNTA($A$1:M$1),0)-VLOOKUP($A3,'Cleaned history'!$A:$AK,COUNTA($A$1:M$1),0)</f>
        <v>0</v>
      </c>
      <c r="N3" s="6">
        <f>VLOOKUP($A3,'Normal history'!$A:$AK,COUNTA($A$1:N$1),0)-VLOOKUP($A3,'Cleaned history'!$A:$AK,COUNTA($A$1:N$1),0)</f>
        <v>0</v>
      </c>
      <c r="O3" s="6">
        <f>VLOOKUP($A3,'Normal history'!$A:$AK,COUNTA($A$1:O$1),0)-VLOOKUP($A3,'Cleaned history'!$A:$AK,COUNTA($A$1:O$1),0)</f>
        <v>0</v>
      </c>
      <c r="P3" s="6">
        <f>VLOOKUP($A3,'Normal history'!$A:$AK,COUNTA($A$1:P$1),0)-VLOOKUP($A3,'Cleaned history'!$A:$AK,COUNTA($A$1:P$1),0)</f>
        <v>0</v>
      </c>
      <c r="Q3" s="6">
        <f>VLOOKUP($A3,'Normal history'!$A:$AK,COUNTA($A$1:Q$1),0)-VLOOKUP($A3,'Cleaned history'!$A:$AK,COUNTA($A$1:Q$1),0)</f>
        <v>0</v>
      </c>
      <c r="R3" s="6">
        <f>VLOOKUP($A3,'Normal history'!$A:$AK,COUNTA($A$1:R$1),0)-VLOOKUP($A3,'Cleaned history'!$A:$AK,COUNTA($A$1:R$1),0)</f>
        <v>0</v>
      </c>
      <c r="S3" s="6">
        <f>VLOOKUP($A3,'Normal history'!$A:$AK,COUNTA($A$1:S$1),0)-VLOOKUP($A3,'Cleaned history'!$A:$AK,COUNTA($A$1:S$1),0)</f>
        <v>0</v>
      </c>
      <c r="T3" s="6">
        <f>VLOOKUP($A3,'Normal history'!$A:$AK,COUNTA($A$1:T$1),0)-VLOOKUP($A3,'Cleaned history'!$A:$AK,COUNTA($A$1:T$1),0)</f>
        <v>0</v>
      </c>
      <c r="U3" s="6">
        <f>VLOOKUP($A3,'Normal history'!$A:$AK,COUNTA($A$1:U$1),0)-VLOOKUP($A3,'Cleaned history'!$A:$AK,COUNTA($A$1:U$1),0)</f>
        <v>0</v>
      </c>
      <c r="V3" s="6">
        <f>VLOOKUP($A3,'Normal history'!$A:$AK,COUNTA($A$1:V$1),0)-VLOOKUP($A3,'Cleaned history'!$A:$AK,COUNTA($A$1:V$1),0)</f>
        <v>0</v>
      </c>
      <c r="W3" s="6">
        <f>VLOOKUP($A3,'Normal history'!$A:$AK,COUNTA($A$1:W$1),0)-VLOOKUP($A3,'Cleaned history'!$A:$AK,COUNTA($A$1:W$1),0)</f>
        <v>0</v>
      </c>
      <c r="X3" s="6">
        <f>VLOOKUP($A3,'Normal history'!$A:$AK,COUNTA($A$1:X$1),0)-VLOOKUP($A3,'Cleaned history'!$A:$AK,COUNTA($A$1:X$1),0)</f>
        <v>0</v>
      </c>
      <c r="Y3" s="6">
        <f>VLOOKUP($A3,'Normal history'!$A:$AK,COUNTA($A$1:Y$1),0)-VLOOKUP($A3,'Cleaned history'!$A:$AK,COUNTA($A$1:Y$1),0)</f>
        <v>0</v>
      </c>
      <c r="Z3" s="6">
        <f>VLOOKUP($A3,'Normal history'!$A:$AK,COUNTA($A$1:Z$1),0)-VLOOKUP($A3,'Cleaned history'!$A:$AK,COUNTA($A$1:Z$1),0)</f>
        <v>0</v>
      </c>
      <c r="AA3" s="6">
        <f>VLOOKUP($A3,'Normal history'!$A:$AK,COUNTA($A$1:AA$1),0)-VLOOKUP($A3,'Cleaned history'!$A:$AK,COUNTA($A$1:AA$1),0)</f>
        <v>0</v>
      </c>
      <c r="AB3" s="6">
        <f>VLOOKUP($A3,'Normal history'!$A:$AK,COUNTA($A$1:AB$1),0)-VLOOKUP($A3,'Cleaned history'!$A:$AK,COUNTA($A$1:AB$1),0)</f>
        <v>0</v>
      </c>
      <c r="AC3" s="6">
        <f>VLOOKUP($A3,'Normal history'!$A:$AK,COUNTA($A$1:AC$1),0)-VLOOKUP($A3,'Cleaned history'!$A:$AK,COUNTA($A$1:AC$1),0)</f>
        <v>0</v>
      </c>
      <c r="AD3" s="6">
        <f>VLOOKUP($A3,'Normal history'!$A:$AK,COUNTA($A$1:AD$1),0)-VLOOKUP($A3,'Cleaned history'!$A:$AK,COUNTA($A$1:AD$1),0)</f>
        <v>0</v>
      </c>
      <c r="AE3" s="6">
        <f>VLOOKUP($A3,'Normal history'!$A:$AK,COUNTA($A$1:AE$1),0)-VLOOKUP($A3,'Cleaned history'!$A:$AK,COUNTA($A$1:AE$1),0)</f>
        <v>0</v>
      </c>
      <c r="AF3" s="6">
        <f>VLOOKUP($A3,'Normal history'!$A:$AK,COUNTA($A$1:AF$1),0)-VLOOKUP($A3,'Cleaned history'!$A:$AK,COUNTA($A$1:AF$1),0)</f>
        <v>0</v>
      </c>
      <c r="AG3" s="6">
        <f>VLOOKUP($A3,'Normal history'!$A:$AK,COUNTA($A$1:AG$1),0)-VLOOKUP($A3,'Cleaned history'!$A:$AK,COUNTA($A$1:AG$1),0)</f>
        <v>181723.95999999996</v>
      </c>
      <c r="AH3" s="6">
        <f>VLOOKUP($A3,'Normal history'!$A:$AK,COUNTA($A$1:AH$1),0)-VLOOKUP($A3,'Cleaned history'!$A:$AK,COUNTA($A$1:AH$1),0)</f>
        <v>0</v>
      </c>
      <c r="AI3" s="6">
        <f>VLOOKUP($A3,'Normal history'!$A:$AK,COUNTA($A$1:AI$1),0)-VLOOKUP($A3,'Cleaned history'!$A:$AK,COUNTA($A$1:AI$1),0)</f>
        <v>0</v>
      </c>
      <c r="AJ3" s="6">
        <f>VLOOKUP($A3,'Normal history'!$A:$AK,COUNTA($A$1:AJ$1),0)-VLOOKUP($A3,'Cleaned history'!$A:$AK,COUNTA($A$1:AJ$1),0)</f>
        <v>0</v>
      </c>
      <c r="AK3" s="6">
        <f>VLOOKUP($A3,'Normal history'!$A:$AK,COUNTA($A$1:AK$1),0)-VLOOKUP($A3,'Cleaned history'!$A:$AK,COUNTA($A$1:AK$1),0)</f>
        <v>0</v>
      </c>
      <c r="AL3" s="5">
        <f t="shared" si="1"/>
        <v>5</v>
      </c>
      <c r="AM3" s="7" t="str">
        <f>VLOOKUP($AL3,'Master Data'!$A:$F,6,0)</f>
        <v>Alacsony Volatilitás</v>
      </c>
      <c r="AN3" s="7" t="str">
        <f>VLOOKUP($AL3,'Master Data'!$A:$F,2,0)</f>
        <v>Magyarország 2010-2013</v>
      </c>
      <c r="AO3" s="7" t="str">
        <f>VLOOKUP($AL3,'Master Data'!$A:$F,3,0)</f>
        <v>Közép-Dunántúl</v>
      </c>
      <c r="AP3" s="7" t="str">
        <f>VLOOKUP($AL3,'Master Data'!$A:$F,4,0)</f>
        <v>-</v>
      </c>
      <c r="AQ3" s="7" t="str">
        <f>VLOOKUP($AL3,'Master Data'!$A:$F,5,0)</f>
        <v>-</v>
      </c>
      <c r="AR3" s="8">
        <f t="shared" si="2"/>
        <v>1</v>
      </c>
      <c r="AS3" s="7">
        <f t="shared" si="3"/>
        <v>1</v>
      </c>
      <c r="AT3" s="9">
        <f t="shared" ref="AT3:AT15" si="4">SUM(B3:AK3)</f>
        <v>181723.95999999996</v>
      </c>
    </row>
    <row r="4" spans="1:46" x14ac:dyDescent="0.35">
      <c r="A4" s="10">
        <v>11</v>
      </c>
      <c r="B4" s="6">
        <f>VLOOKUP($A4,'Normal history'!$A:$AK,COUNTA($A$1:B$1),0)-VLOOKUP($A4,'Cleaned history'!$A:$AK,COUNTA($A$1:B$1),0)</f>
        <v>0</v>
      </c>
      <c r="C4" s="6">
        <f>VLOOKUP($A4,'Normal history'!$A:$AK,COUNTA($A$1:C$1),0)-VLOOKUP($A4,'Cleaned history'!$A:$AK,COUNTA($A$1:C$1),0)</f>
        <v>0</v>
      </c>
      <c r="D4" s="6">
        <f>VLOOKUP($A4,'Normal history'!$A:$AK,COUNTA($A$1:D$1),0)-VLOOKUP($A4,'Cleaned history'!$A:$AK,COUNTA($A$1:D$1),0)</f>
        <v>0</v>
      </c>
      <c r="E4" s="6">
        <f>VLOOKUP($A4,'Normal history'!$A:$AK,COUNTA($A$1:E$1),0)-VLOOKUP($A4,'Cleaned history'!$A:$AK,COUNTA($A$1:E$1),0)</f>
        <v>0</v>
      </c>
      <c r="F4" s="6">
        <f>VLOOKUP($A4,'Normal history'!$A:$AK,COUNTA($A$1:F$1),0)-VLOOKUP($A4,'Cleaned history'!$A:$AK,COUNTA($A$1:F$1),0)</f>
        <v>0</v>
      </c>
      <c r="G4" s="6">
        <f>VLOOKUP($A4,'Normal history'!$A:$AK,COUNTA($A$1:G$1),0)-VLOOKUP($A4,'Cleaned history'!$A:$AK,COUNTA($A$1:G$1),0)</f>
        <v>0</v>
      </c>
      <c r="H4" s="6">
        <f>VLOOKUP($A4,'Normal history'!$A:$AK,COUNTA($A$1:H$1),0)-VLOOKUP($A4,'Cleaned history'!$A:$AK,COUNTA($A$1:H$1),0)</f>
        <v>109273.78000000003</v>
      </c>
      <c r="I4" s="6">
        <f>VLOOKUP($A4,'Normal history'!$A:$AK,COUNTA($A$1:I$1),0)-VLOOKUP($A4,'Cleaned history'!$A:$AK,COUNTA($A$1:I$1),0)</f>
        <v>0</v>
      </c>
      <c r="J4" s="6">
        <f>VLOOKUP($A4,'Normal history'!$A:$AK,COUNTA($A$1:J$1),0)-VLOOKUP($A4,'Cleaned history'!$A:$AK,COUNTA($A$1:J$1),0)</f>
        <v>0</v>
      </c>
      <c r="K4" s="6">
        <f>VLOOKUP($A4,'Normal history'!$A:$AK,COUNTA($A$1:K$1),0)-VLOOKUP($A4,'Cleaned history'!$A:$AK,COUNTA($A$1:K$1),0)</f>
        <v>0</v>
      </c>
      <c r="L4" s="6">
        <f>VLOOKUP($A4,'Normal history'!$A:$AK,COUNTA($A$1:L$1),0)-VLOOKUP($A4,'Cleaned history'!$A:$AK,COUNTA($A$1:L$1),0)</f>
        <v>0</v>
      </c>
      <c r="M4" s="6">
        <f>VLOOKUP($A4,'Normal history'!$A:$AK,COUNTA($A$1:M$1),0)-VLOOKUP($A4,'Cleaned history'!$A:$AK,COUNTA($A$1:M$1),0)</f>
        <v>0</v>
      </c>
      <c r="N4" s="6">
        <f>VLOOKUP($A4,'Normal history'!$A:$AK,COUNTA($A$1:N$1),0)-VLOOKUP($A4,'Cleaned history'!$A:$AK,COUNTA($A$1:N$1),0)</f>
        <v>0</v>
      </c>
      <c r="O4" s="6">
        <f>VLOOKUP($A4,'Normal history'!$A:$AK,COUNTA($A$1:O$1),0)-VLOOKUP($A4,'Cleaned history'!$A:$AK,COUNTA($A$1:O$1),0)</f>
        <v>0</v>
      </c>
      <c r="P4" s="6">
        <f>VLOOKUP($A4,'Normal history'!$A:$AK,COUNTA($A$1:P$1),0)-VLOOKUP($A4,'Cleaned history'!$A:$AK,COUNTA($A$1:P$1),0)</f>
        <v>0</v>
      </c>
      <c r="Q4" s="6">
        <f>VLOOKUP($A4,'Normal history'!$A:$AK,COUNTA($A$1:Q$1),0)-VLOOKUP($A4,'Cleaned history'!$A:$AK,COUNTA($A$1:Q$1),0)</f>
        <v>0</v>
      </c>
      <c r="R4" s="6">
        <f>VLOOKUP($A4,'Normal history'!$A:$AK,COUNTA($A$1:R$1),0)-VLOOKUP($A4,'Cleaned history'!$A:$AK,COUNTA($A$1:R$1),0)</f>
        <v>0</v>
      </c>
      <c r="S4" s="6">
        <f>VLOOKUP($A4,'Normal history'!$A:$AK,COUNTA($A$1:S$1),0)-VLOOKUP($A4,'Cleaned history'!$A:$AK,COUNTA($A$1:S$1),0)</f>
        <v>0</v>
      </c>
      <c r="T4" s="6">
        <f>VLOOKUP($A4,'Normal history'!$A:$AK,COUNTA($A$1:T$1),0)-VLOOKUP($A4,'Cleaned history'!$A:$AK,COUNTA($A$1:T$1),0)</f>
        <v>0</v>
      </c>
      <c r="U4" s="6">
        <f>VLOOKUP($A4,'Normal history'!$A:$AK,COUNTA($A$1:U$1),0)-VLOOKUP($A4,'Cleaned history'!$A:$AK,COUNTA($A$1:U$1),0)</f>
        <v>0</v>
      </c>
      <c r="V4" s="6">
        <f>VLOOKUP($A4,'Normal history'!$A:$AK,COUNTA($A$1:V$1),0)-VLOOKUP($A4,'Cleaned history'!$A:$AK,COUNTA($A$1:V$1),0)</f>
        <v>0</v>
      </c>
      <c r="W4" s="6">
        <f>VLOOKUP($A4,'Normal history'!$A:$AK,COUNTA($A$1:W$1),0)-VLOOKUP($A4,'Cleaned history'!$A:$AK,COUNTA($A$1:W$1),0)</f>
        <v>0</v>
      </c>
      <c r="X4" s="6">
        <f>VLOOKUP($A4,'Normal history'!$A:$AK,COUNTA($A$1:X$1),0)-VLOOKUP($A4,'Cleaned history'!$A:$AK,COUNTA($A$1:X$1),0)</f>
        <v>0</v>
      </c>
      <c r="Y4" s="6">
        <f>VLOOKUP($A4,'Normal history'!$A:$AK,COUNTA($A$1:Y$1),0)-VLOOKUP($A4,'Cleaned history'!$A:$AK,COUNTA($A$1:Y$1),0)</f>
        <v>0</v>
      </c>
      <c r="Z4" s="6">
        <f>VLOOKUP($A4,'Normal history'!$A:$AK,COUNTA($A$1:Z$1),0)-VLOOKUP($A4,'Cleaned history'!$A:$AK,COUNTA($A$1:Z$1),0)</f>
        <v>0</v>
      </c>
      <c r="AA4" s="6">
        <f>VLOOKUP($A4,'Normal history'!$A:$AK,COUNTA($A$1:AA$1),0)-VLOOKUP($A4,'Cleaned history'!$A:$AK,COUNTA($A$1:AA$1),0)</f>
        <v>0</v>
      </c>
      <c r="AB4" s="6">
        <f>VLOOKUP($A4,'Normal history'!$A:$AK,COUNTA($A$1:AB$1),0)-VLOOKUP($A4,'Cleaned history'!$A:$AK,COUNTA($A$1:AB$1),0)</f>
        <v>0</v>
      </c>
      <c r="AC4" s="6">
        <f>VLOOKUP($A4,'Normal history'!$A:$AK,COUNTA($A$1:AC$1),0)-VLOOKUP($A4,'Cleaned history'!$A:$AK,COUNTA($A$1:AC$1),0)</f>
        <v>0</v>
      </c>
      <c r="AD4" s="6">
        <f>VLOOKUP($A4,'Normal history'!$A:$AK,COUNTA($A$1:AD$1),0)-VLOOKUP($A4,'Cleaned history'!$A:$AK,COUNTA($A$1:AD$1),0)</f>
        <v>0</v>
      </c>
      <c r="AE4" s="6">
        <f>VLOOKUP($A4,'Normal history'!$A:$AK,COUNTA($A$1:AE$1),0)-VLOOKUP($A4,'Cleaned history'!$A:$AK,COUNTA($A$1:AE$1),0)</f>
        <v>0</v>
      </c>
      <c r="AF4" s="6">
        <f>VLOOKUP($A4,'Normal history'!$A:$AK,COUNTA($A$1:AF$1),0)-VLOOKUP($A4,'Cleaned history'!$A:$AK,COUNTA($A$1:AF$1),0)</f>
        <v>0</v>
      </c>
      <c r="AG4" s="6">
        <f>VLOOKUP($A4,'Normal history'!$A:$AK,COUNTA($A$1:AG$1),0)-VLOOKUP($A4,'Cleaned history'!$A:$AK,COUNTA($A$1:AG$1),0)</f>
        <v>0</v>
      </c>
      <c r="AH4" s="6">
        <f>VLOOKUP($A4,'Normal history'!$A:$AK,COUNTA($A$1:AH$1),0)-VLOOKUP($A4,'Cleaned history'!$A:$AK,COUNTA($A$1:AH$1),0)</f>
        <v>0</v>
      </c>
      <c r="AI4" s="6">
        <f>VLOOKUP($A4,'Normal history'!$A:$AK,COUNTA($A$1:AI$1),0)-VLOOKUP($A4,'Cleaned history'!$A:$AK,COUNTA($A$1:AI$1),0)</f>
        <v>0</v>
      </c>
      <c r="AJ4" s="6">
        <f>VLOOKUP($A4,'Normal history'!$A:$AK,COUNTA($A$1:AJ$1),0)-VLOOKUP($A4,'Cleaned history'!$A:$AK,COUNTA($A$1:AJ$1),0)</f>
        <v>0</v>
      </c>
      <c r="AK4" s="6">
        <f>VLOOKUP($A4,'Normal history'!$A:$AK,COUNTA($A$1:AK$1),0)-VLOOKUP($A4,'Cleaned history'!$A:$AK,COUNTA($A$1:AK$1),0)</f>
        <v>0</v>
      </c>
      <c r="AL4" s="5">
        <f t="shared" si="1"/>
        <v>11</v>
      </c>
      <c r="AM4" s="7" t="str">
        <f>VLOOKUP($AL4,'Master Data'!$A:$F,6,0)</f>
        <v>Alacsony Volatilitás</v>
      </c>
      <c r="AN4" s="7" t="str">
        <f>VLOOKUP($AL4,'Master Data'!$A:$F,2,0)</f>
        <v>Magyarország 2010-2013</v>
      </c>
      <c r="AO4" s="7" t="str">
        <f>VLOOKUP($AL4,'Master Data'!$A:$F,3,0)</f>
        <v>Észak-Alföld</v>
      </c>
      <c r="AP4" s="7" t="str">
        <f>VLOOKUP($AL4,'Master Data'!$A:$F,4,0)</f>
        <v>-</v>
      </c>
      <c r="AQ4" s="7" t="str">
        <f>VLOOKUP($AL4,'Master Data'!$A:$F,5,0)</f>
        <v>-</v>
      </c>
      <c r="AR4" s="8">
        <f t="shared" si="2"/>
        <v>1</v>
      </c>
      <c r="AS4" s="7">
        <f t="shared" si="3"/>
        <v>0</v>
      </c>
      <c r="AT4" s="9">
        <f t="shared" si="4"/>
        <v>109273.78000000003</v>
      </c>
    </row>
    <row r="5" spans="1:46" x14ac:dyDescent="0.35">
      <c r="A5" s="10">
        <v>14</v>
      </c>
      <c r="B5" s="6">
        <f>VLOOKUP($A5,'Normal history'!$A:$AK,COUNTA($A$1:B$1),0)-VLOOKUP($A5,'Cleaned history'!$A:$AK,COUNTA($A$1:B$1),0)</f>
        <v>0</v>
      </c>
      <c r="C5" s="6">
        <f>VLOOKUP($A5,'Normal history'!$A:$AK,COUNTA($A$1:C$1),0)-VLOOKUP($A5,'Cleaned history'!$A:$AK,COUNTA($A$1:C$1),0)</f>
        <v>0</v>
      </c>
      <c r="D5" s="6">
        <f>VLOOKUP($A5,'Normal history'!$A:$AK,COUNTA($A$1:D$1),0)-VLOOKUP($A5,'Cleaned history'!$A:$AK,COUNTA($A$1:D$1),0)</f>
        <v>0</v>
      </c>
      <c r="E5" s="6">
        <f>VLOOKUP($A5,'Normal history'!$A:$AK,COUNTA($A$1:E$1),0)-VLOOKUP($A5,'Cleaned history'!$A:$AK,COUNTA($A$1:E$1),0)</f>
        <v>0</v>
      </c>
      <c r="F5" s="6">
        <f>VLOOKUP($A5,'Normal history'!$A:$AK,COUNTA($A$1:F$1),0)-VLOOKUP($A5,'Cleaned history'!$A:$AK,COUNTA($A$1:F$1),0)</f>
        <v>0</v>
      </c>
      <c r="G5" s="6">
        <f>VLOOKUP($A5,'Normal history'!$A:$AK,COUNTA($A$1:G$1),0)-VLOOKUP($A5,'Cleaned history'!$A:$AK,COUNTA($A$1:G$1),0)</f>
        <v>0</v>
      </c>
      <c r="H5" s="6">
        <f>VLOOKUP($A5,'Normal history'!$A:$AK,COUNTA($A$1:H$1),0)-VLOOKUP($A5,'Cleaned history'!$A:$AK,COUNTA($A$1:H$1),0)</f>
        <v>0</v>
      </c>
      <c r="I5" s="6">
        <f>VLOOKUP($A5,'Normal history'!$A:$AK,COUNTA($A$1:I$1),0)-VLOOKUP($A5,'Cleaned history'!$A:$AK,COUNTA($A$1:I$1),0)</f>
        <v>0</v>
      </c>
      <c r="J5" s="6">
        <f>VLOOKUP($A5,'Normal history'!$A:$AK,COUNTA($A$1:J$1),0)-VLOOKUP($A5,'Cleaned history'!$A:$AK,COUNTA($A$1:J$1),0)</f>
        <v>0</v>
      </c>
      <c r="K5" s="6">
        <f>VLOOKUP($A5,'Normal history'!$A:$AK,COUNTA($A$1:K$1),0)-VLOOKUP($A5,'Cleaned history'!$A:$AK,COUNTA($A$1:K$1),0)</f>
        <v>0</v>
      </c>
      <c r="L5" s="6">
        <f>VLOOKUP($A5,'Normal history'!$A:$AK,COUNTA($A$1:L$1),0)-VLOOKUP($A5,'Cleaned history'!$A:$AK,COUNTA($A$1:L$1),0)</f>
        <v>0</v>
      </c>
      <c r="M5" s="6">
        <f>VLOOKUP($A5,'Normal history'!$A:$AK,COUNTA($A$1:M$1),0)-VLOOKUP($A5,'Cleaned history'!$A:$AK,COUNTA($A$1:M$1),0)</f>
        <v>0</v>
      </c>
      <c r="N5" s="6">
        <f>VLOOKUP($A5,'Normal history'!$A:$AK,COUNTA($A$1:N$1),0)-VLOOKUP($A5,'Cleaned history'!$A:$AK,COUNTA($A$1:N$1),0)</f>
        <v>0</v>
      </c>
      <c r="O5" s="6">
        <f>VLOOKUP($A5,'Normal history'!$A:$AK,COUNTA($A$1:O$1),0)-VLOOKUP($A5,'Cleaned history'!$A:$AK,COUNTA($A$1:O$1),0)</f>
        <v>0</v>
      </c>
      <c r="P5" s="6">
        <f>VLOOKUP($A5,'Normal history'!$A:$AK,COUNTA($A$1:P$1),0)-VLOOKUP($A5,'Cleaned history'!$A:$AK,COUNTA($A$1:P$1),0)</f>
        <v>0</v>
      </c>
      <c r="Q5" s="6">
        <f>VLOOKUP($A5,'Normal history'!$A:$AK,COUNTA($A$1:Q$1),0)-VLOOKUP($A5,'Cleaned history'!$A:$AK,COUNTA($A$1:Q$1),0)</f>
        <v>0</v>
      </c>
      <c r="R5" s="6">
        <f>VLOOKUP($A5,'Normal history'!$A:$AK,COUNTA($A$1:R$1),0)-VLOOKUP($A5,'Cleaned history'!$A:$AK,COUNTA($A$1:R$1),0)</f>
        <v>0</v>
      </c>
      <c r="S5" s="6">
        <f>VLOOKUP($A5,'Normal history'!$A:$AK,COUNTA($A$1:S$1),0)-VLOOKUP($A5,'Cleaned history'!$A:$AK,COUNTA($A$1:S$1),0)</f>
        <v>0</v>
      </c>
      <c r="T5" s="6">
        <f>VLOOKUP($A5,'Normal history'!$A:$AK,COUNTA($A$1:T$1),0)-VLOOKUP($A5,'Cleaned history'!$A:$AK,COUNTA($A$1:T$1),0)</f>
        <v>0</v>
      </c>
      <c r="U5" s="6">
        <f>VLOOKUP($A5,'Normal history'!$A:$AK,COUNTA($A$1:U$1),0)-VLOOKUP($A5,'Cleaned history'!$A:$AK,COUNTA($A$1:U$1),0)</f>
        <v>41761.900000000023</v>
      </c>
      <c r="V5" s="6">
        <f>VLOOKUP($A5,'Normal history'!$A:$AK,COUNTA($A$1:V$1),0)-VLOOKUP($A5,'Cleaned history'!$A:$AK,COUNTA($A$1:V$1),0)</f>
        <v>0</v>
      </c>
      <c r="W5" s="6">
        <f>VLOOKUP($A5,'Normal history'!$A:$AK,COUNTA($A$1:W$1),0)-VLOOKUP($A5,'Cleaned history'!$A:$AK,COUNTA($A$1:W$1),0)</f>
        <v>0</v>
      </c>
      <c r="X5" s="6">
        <f>VLOOKUP($A5,'Normal history'!$A:$AK,COUNTA($A$1:X$1),0)-VLOOKUP($A5,'Cleaned history'!$A:$AK,COUNTA($A$1:X$1),0)</f>
        <v>0</v>
      </c>
      <c r="Y5" s="6">
        <f>VLOOKUP($A5,'Normal history'!$A:$AK,COUNTA($A$1:Y$1),0)-VLOOKUP($A5,'Cleaned history'!$A:$AK,COUNTA($A$1:Y$1),0)</f>
        <v>0</v>
      </c>
      <c r="Z5" s="6">
        <f>VLOOKUP($A5,'Normal history'!$A:$AK,COUNTA($A$1:Z$1),0)-VLOOKUP($A5,'Cleaned history'!$A:$AK,COUNTA($A$1:Z$1),0)</f>
        <v>0</v>
      </c>
      <c r="AA5" s="6">
        <f>VLOOKUP($A5,'Normal history'!$A:$AK,COUNTA($A$1:AA$1),0)-VLOOKUP($A5,'Cleaned history'!$A:$AK,COUNTA($A$1:AA$1),0)</f>
        <v>0</v>
      </c>
      <c r="AB5" s="6">
        <f>VLOOKUP($A5,'Normal history'!$A:$AK,COUNTA($A$1:AB$1),0)-VLOOKUP($A5,'Cleaned history'!$A:$AK,COUNTA($A$1:AB$1),0)</f>
        <v>0</v>
      </c>
      <c r="AC5" s="6">
        <f>VLOOKUP($A5,'Normal history'!$A:$AK,COUNTA($A$1:AC$1),0)-VLOOKUP($A5,'Cleaned history'!$A:$AK,COUNTA($A$1:AC$1),0)</f>
        <v>0</v>
      </c>
      <c r="AD5" s="6">
        <f>VLOOKUP($A5,'Normal history'!$A:$AK,COUNTA($A$1:AD$1),0)-VLOOKUP($A5,'Cleaned history'!$A:$AK,COUNTA($A$1:AD$1),0)</f>
        <v>0</v>
      </c>
      <c r="AE5" s="6">
        <f>VLOOKUP($A5,'Normal history'!$A:$AK,COUNTA($A$1:AE$1),0)-VLOOKUP($A5,'Cleaned history'!$A:$AK,COUNTA($A$1:AE$1),0)</f>
        <v>0</v>
      </c>
      <c r="AF5" s="6">
        <f>VLOOKUP($A5,'Normal history'!$A:$AK,COUNTA($A$1:AF$1),0)-VLOOKUP($A5,'Cleaned history'!$A:$AK,COUNTA($A$1:AF$1),0)</f>
        <v>0</v>
      </c>
      <c r="AG5" s="6">
        <f>VLOOKUP($A5,'Normal history'!$A:$AK,COUNTA($A$1:AG$1),0)-VLOOKUP($A5,'Cleaned history'!$A:$AK,COUNTA($A$1:AG$1),0)</f>
        <v>0</v>
      </c>
      <c r="AH5" s="6">
        <f>VLOOKUP($A5,'Normal history'!$A:$AK,COUNTA($A$1:AH$1),0)-VLOOKUP($A5,'Cleaned history'!$A:$AK,COUNTA($A$1:AH$1),0)</f>
        <v>0</v>
      </c>
      <c r="AI5" s="6">
        <f>VLOOKUP($A5,'Normal history'!$A:$AK,COUNTA($A$1:AI$1),0)-VLOOKUP($A5,'Cleaned history'!$A:$AK,COUNTA($A$1:AI$1),0)</f>
        <v>0</v>
      </c>
      <c r="AJ5" s="6">
        <f>VLOOKUP($A5,'Normal history'!$A:$AK,COUNTA($A$1:AJ$1),0)-VLOOKUP($A5,'Cleaned history'!$A:$AK,COUNTA($A$1:AJ$1),0)</f>
        <v>0</v>
      </c>
      <c r="AK5" s="6">
        <f>VLOOKUP($A5,'Normal history'!$A:$AK,COUNTA($A$1:AK$1),0)-VLOOKUP($A5,'Cleaned history'!$A:$AK,COUNTA($A$1:AK$1),0)</f>
        <v>0</v>
      </c>
      <c r="AL5" s="5">
        <f t="shared" si="1"/>
        <v>14</v>
      </c>
      <c r="AM5" s="7" t="str">
        <f>VLOOKUP($AL5,'Master Data'!$A:$F,6,0)</f>
        <v>Alacsony Volatilitás</v>
      </c>
      <c r="AN5" s="7" t="str">
        <f>VLOOKUP($AL5,'Master Data'!$A:$F,2,0)</f>
        <v>Magyarország 2009-2011</v>
      </c>
      <c r="AO5" s="7" t="str">
        <f>VLOOKUP($AL5,'Master Data'!$A:$F,3,0)</f>
        <v>Dél-Alföld</v>
      </c>
      <c r="AP5" s="7" t="str">
        <f>VLOOKUP($AL5,'Master Data'!$A:$F,4,0)</f>
        <v>-</v>
      </c>
      <c r="AQ5" s="7" t="str">
        <f>VLOOKUP($AL5,'Master Data'!$A:$F,5,0)</f>
        <v>-</v>
      </c>
      <c r="AR5" s="8">
        <f t="shared" si="2"/>
        <v>1</v>
      </c>
      <c r="AS5" s="7">
        <f t="shared" si="3"/>
        <v>0</v>
      </c>
      <c r="AT5" s="9">
        <f t="shared" si="4"/>
        <v>41761.900000000023</v>
      </c>
    </row>
    <row r="6" spans="1:46" x14ac:dyDescent="0.35">
      <c r="A6" s="10">
        <v>13</v>
      </c>
      <c r="B6" s="6">
        <f>VLOOKUP($A6,'Normal history'!$A:$AK,COUNTA($A$1:B$1),0)-VLOOKUP($A6,'Cleaned history'!$A:$AK,COUNTA($A$1:B$1),0)</f>
        <v>0</v>
      </c>
      <c r="C6" s="6">
        <f>VLOOKUP($A6,'Normal history'!$A:$AK,COUNTA($A$1:C$1),0)-VLOOKUP($A6,'Cleaned history'!$A:$AK,COUNTA($A$1:C$1),0)</f>
        <v>0</v>
      </c>
      <c r="D6" s="6">
        <f>VLOOKUP($A6,'Normal history'!$A:$AK,COUNTA($A$1:D$1),0)-VLOOKUP($A6,'Cleaned history'!$A:$AK,COUNTA($A$1:D$1),0)</f>
        <v>0</v>
      </c>
      <c r="E6" s="6">
        <f>VLOOKUP($A6,'Normal history'!$A:$AK,COUNTA($A$1:E$1),0)-VLOOKUP($A6,'Cleaned history'!$A:$AK,COUNTA($A$1:E$1),0)</f>
        <v>0</v>
      </c>
      <c r="F6" s="6">
        <f>VLOOKUP($A6,'Normal history'!$A:$AK,COUNTA($A$1:F$1),0)-VLOOKUP($A6,'Cleaned history'!$A:$AK,COUNTA($A$1:F$1),0)</f>
        <v>0</v>
      </c>
      <c r="G6" s="6">
        <f>VLOOKUP($A6,'Normal history'!$A:$AK,COUNTA($A$1:G$1),0)-VLOOKUP($A6,'Cleaned history'!$A:$AK,COUNTA($A$1:G$1),0)</f>
        <v>0</v>
      </c>
      <c r="H6" s="6">
        <f>VLOOKUP($A6,'Normal history'!$A:$AK,COUNTA($A$1:H$1),0)-VLOOKUP($A6,'Cleaned history'!$A:$AK,COUNTA($A$1:H$1),0)</f>
        <v>0</v>
      </c>
      <c r="I6" s="6">
        <f>VLOOKUP($A6,'Normal history'!$A:$AK,COUNTA($A$1:I$1),0)-VLOOKUP($A6,'Cleaned history'!$A:$AK,COUNTA($A$1:I$1),0)</f>
        <v>0</v>
      </c>
      <c r="J6" s="6">
        <f>VLOOKUP($A6,'Normal history'!$A:$AK,COUNTA($A$1:J$1),0)-VLOOKUP($A6,'Cleaned history'!$A:$AK,COUNTA($A$1:J$1),0)</f>
        <v>0</v>
      </c>
      <c r="K6" s="6">
        <f>VLOOKUP($A6,'Normal history'!$A:$AK,COUNTA($A$1:K$1),0)-VLOOKUP($A6,'Cleaned history'!$A:$AK,COUNTA($A$1:K$1),0)</f>
        <v>0</v>
      </c>
      <c r="L6" s="6">
        <f>VLOOKUP($A6,'Normal history'!$A:$AK,COUNTA($A$1:L$1),0)-VLOOKUP($A6,'Cleaned history'!$A:$AK,COUNTA($A$1:L$1),0)</f>
        <v>0</v>
      </c>
      <c r="M6" s="6">
        <f>VLOOKUP($A6,'Normal history'!$A:$AK,COUNTA($A$1:M$1),0)-VLOOKUP($A6,'Cleaned history'!$A:$AK,COUNTA($A$1:M$1),0)</f>
        <v>0</v>
      </c>
      <c r="N6" s="6">
        <f>VLOOKUP($A6,'Normal history'!$A:$AK,COUNTA($A$1:N$1),0)-VLOOKUP($A6,'Cleaned history'!$A:$AK,COUNTA($A$1:N$1),0)</f>
        <v>0</v>
      </c>
      <c r="O6" s="6">
        <f>VLOOKUP($A6,'Normal history'!$A:$AK,COUNTA($A$1:O$1),0)-VLOOKUP($A6,'Cleaned history'!$A:$AK,COUNTA($A$1:O$1),0)</f>
        <v>0</v>
      </c>
      <c r="P6" s="6">
        <f>VLOOKUP($A6,'Normal history'!$A:$AK,COUNTA($A$1:P$1),0)-VLOOKUP($A6,'Cleaned history'!$A:$AK,COUNTA($A$1:P$1),0)</f>
        <v>0</v>
      </c>
      <c r="Q6" s="6">
        <f>VLOOKUP($A6,'Normal history'!$A:$AK,COUNTA($A$1:Q$1),0)-VLOOKUP($A6,'Cleaned history'!$A:$AK,COUNTA($A$1:Q$1),0)</f>
        <v>0</v>
      </c>
      <c r="R6" s="6">
        <f>VLOOKUP($A6,'Normal history'!$A:$AK,COUNTA($A$1:R$1),0)-VLOOKUP($A6,'Cleaned history'!$A:$AK,COUNTA($A$1:R$1),0)</f>
        <v>0</v>
      </c>
      <c r="S6" s="6">
        <f>VLOOKUP($A6,'Normal history'!$A:$AK,COUNTA($A$1:S$1),0)-VLOOKUP($A6,'Cleaned history'!$A:$AK,COUNTA($A$1:S$1),0)</f>
        <v>0</v>
      </c>
      <c r="T6" s="6">
        <f>VLOOKUP($A6,'Normal history'!$A:$AK,COUNTA($A$1:T$1),0)-VLOOKUP($A6,'Cleaned history'!$A:$AK,COUNTA($A$1:T$1),0)</f>
        <v>0</v>
      </c>
      <c r="U6" s="6">
        <f>VLOOKUP($A6,'Normal history'!$A:$AK,COUNTA($A$1:U$1),0)-VLOOKUP($A6,'Cleaned history'!$A:$AK,COUNTA($A$1:U$1),0)</f>
        <v>0</v>
      </c>
      <c r="V6" s="6">
        <f>VLOOKUP($A6,'Normal history'!$A:$AK,COUNTA($A$1:V$1),0)-VLOOKUP($A6,'Cleaned history'!$A:$AK,COUNTA($A$1:V$1),0)</f>
        <v>0</v>
      </c>
      <c r="W6" s="6">
        <f>VLOOKUP($A6,'Normal history'!$A:$AK,COUNTA($A$1:W$1),0)-VLOOKUP($A6,'Cleaned history'!$A:$AK,COUNTA($A$1:W$1),0)</f>
        <v>0</v>
      </c>
      <c r="X6" s="6">
        <f>VLOOKUP($A6,'Normal history'!$A:$AK,COUNTA($A$1:X$1),0)-VLOOKUP($A6,'Cleaned history'!$A:$AK,COUNTA($A$1:X$1),0)</f>
        <v>0</v>
      </c>
      <c r="Y6" s="6">
        <f>VLOOKUP($A6,'Normal history'!$A:$AK,COUNTA($A$1:Y$1),0)-VLOOKUP($A6,'Cleaned history'!$A:$AK,COUNTA($A$1:Y$1),0)</f>
        <v>0</v>
      </c>
      <c r="Z6" s="6">
        <f>VLOOKUP($A6,'Normal history'!$A:$AK,COUNTA($A$1:Z$1),0)-VLOOKUP($A6,'Cleaned history'!$A:$AK,COUNTA($A$1:Z$1),0)</f>
        <v>0</v>
      </c>
      <c r="AA6" s="6">
        <f>VLOOKUP($A6,'Normal history'!$A:$AK,COUNTA($A$1:AA$1),0)-VLOOKUP($A6,'Cleaned history'!$A:$AK,COUNTA($A$1:AA$1),0)</f>
        <v>0</v>
      </c>
      <c r="AB6" s="6">
        <f>VLOOKUP($A6,'Normal history'!$A:$AK,COUNTA($A$1:AB$1),0)-VLOOKUP($A6,'Cleaned history'!$A:$AK,COUNTA($A$1:AB$1),0)</f>
        <v>0</v>
      </c>
      <c r="AC6" s="6">
        <f>VLOOKUP($A6,'Normal history'!$A:$AK,COUNTA($A$1:AC$1),0)-VLOOKUP($A6,'Cleaned history'!$A:$AK,COUNTA($A$1:AC$1),0)</f>
        <v>0</v>
      </c>
      <c r="AD6" s="6">
        <f>VLOOKUP($A6,'Normal history'!$A:$AK,COUNTA($A$1:AD$1),0)-VLOOKUP($A6,'Cleaned history'!$A:$AK,COUNTA($A$1:AD$1),0)</f>
        <v>0</v>
      </c>
      <c r="AE6" s="6">
        <f>VLOOKUP($A6,'Normal history'!$A:$AK,COUNTA($A$1:AE$1),0)-VLOOKUP($A6,'Cleaned history'!$A:$AK,COUNTA($A$1:AE$1),0)</f>
        <v>0</v>
      </c>
      <c r="AF6" s="6">
        <f>VLOOKUP($A6,'Normal history'!$A:$AK,COUNTA($A$1:AF$1),0)-VLOOKUP($A6,'Cleaned history'!$A:$AK,COUNTA($A$1:AF$1),0)</f>
        <v>0</v>
      </c>
      <c r="AG6" s="6">
        <f>VLOOKUP($A6,'Normal history'!$A:$AK,COUNTA($A$1:AG$1),0)-VLOOKUP($A6,'Cleaned history'!$A:$AK,COUNTA($A$1:AG$1),0)</f>
        <v>0</v>
      </c>
      <c r="AH6" s="6">
        <f>VLOOKUP($A6,'Normal history'!$A:$AK,COUNTA($A$1:AH$1),0)-VLOOKUP($A6,'Cleaned history'!$A:$AK,COUNTA($A$1:AH$1),0)</f>
        <v>0</v>
      </c>
      <c r="AI6" s="6">
        <f>VLOOKUP($A6,'Normal history'!$A:$AK,COUNTA($A$1:AI$1),0)-VLOOKUP($A6,'Cleaned history'!$A:$AK,COUNTA($A$1:AI$1),0)</f>
        <v>0</v>
      </c>
      <c r="AJ6" s="6">
        <f>VLOOKUP($A6,'Normal history'!$A:$AK,COUNTA($A$1:AJ$1),0)-VLOOKUP($A6,'Cleaned history'!$A:$AK,COUNTA($A$1:AJ$1),0)</f>
        <v>0</v>
      </c>
      <c r="AK6" s="6">
        <f>VLOOKUP($A6,'Normal history'!$A:$AK,COUNTA($A$1:AK$1),0)-VLOOKUP($A6,'Cleaned history'!$A:$AK,COUNTA($A$1:AK$1),0)</f>
        <v>0</v>
      </c>
      <c r="AL6" s="5">
        <f t="shared" si="1"/>
        <v>13</v>
      </c>
      <c r="AM6" s="7" t="str">
        <f>VLOOKUP($AL6,'Master Data'!$A:$F,6,0)</f>
        <v>Alacsony Volatilitás</v>
      </c>
      <c r="AN6" s="7" t="str">
        <f>VLOOKUP($AL6,'Master Data'!$A:$F,2,0)</f>
        <v>Magyarország 2010-2013</v>
      </c>
      <c r="AO6" s="7" t="str">
        <f>VLOOKUP($AL6,'Master Data'!$A:$F,3,0)</f>
        <v>Dél-Alföld</v>
      </c>
      <c r="AP6" s="7" t="str">
        <f>VLOOKUP($AL6,'Master Data'!$A:$F,4,0)</f>
        <v>-</v>
      </c>
      <c r="AQ6" s="7" t="str">
        <f>VLOOKUP($AL6,'Master Data'!$A:$F,5,0)</f>
        <v>-</v>
      </c>
      <c r="AR6" s="8">
        <f t="shared" si="2"/>
        <v>0</v>
      </c>
      <c r="AS6" s="7">
        <f t="shared" si="3"/>
        <v>0</v>
      </c>
      <c r="AT6" s="9">
        <f t="shared" si="4"/>
        <v>0</v>
      </c>
    </row>
    <row r="7" spans="1:46" x14ac:dyDescent="0.35">
      <c r="A7" s="10">
        <v>12</v>
      </c>
      <c r="B7" s="6">
        <f>VLOOKUP($A7,'Normal history'!$A:$AK,COUNTA($A$1:B$1),0)-VLOOKUP($A7,'Cleaned history'!$A:$AK,COUNTA($A$1:B$1),0)</f>
        <v>0</v>
      </c>
      <c r="C7" s="6">
        <f>VLOOKUP($A7,'Normal history'!$A:$AK,COUNTA($A$1:C$1),0)-VLOOKUP($A7,'Cleaned history'!$A:$AK,COUNTA($A$1:C$1),0)</f>
        <v>0</v>
      </c>
      <c r="D7" s="6">
        <f>VLOOKUP($A7,'Normal history'!$A:$AK,COUNTA($A$1:D$1),0)-VLOOKUP($A7,'Cleaned history'!$A:$AK,COUNTA($A$1:D$1),0)</f>
        <v>0</v>
      </c>
      <c r="E7" s="6">
        <f>VLOOKUP($A7,'Normal history'!$A:$AK,COUNTA($A$1:E$1),0)-VLOOKUP($A7,'Cleaned history'!$A:$AK,COUNTA($A$1:E$1),0)</f>
        <v>0</v>
      </c>
      <c r="F7" s="6">
        <f>VLOOKUP($A7,'Normal history'!$A:$AK,COUNTA($A$1:F$1),0)-VLOOKUP($A7,'Cleaned history'!$A:$AK,COUNTA($A$1:F$1),0)</f>
        <v>0</v>
      </c>
      <c r="G7" s="6">
        <f>VLOOKUP($A7,'Normal history'!$A:$AK,COUNTA($A$1:G$1),0)-VLOOKUP($A7,'Cleaned history'!$A:$AK,COUNTA($A$1:G$1),0)</f>
        <v>0</v>
      </c>
      <c r="H7" s="6">
        <f>VLOOKUP($A7,'Normal history'!$A:$AK,COUNTA($A$1:H$1),0)-VLOOKUP($A7,'Cleaned history'!$A:$AK,COUNTA($A$1:H$1),0)</f>
        <v>0</v>
      </c>
      <c r="I7" s="6">
        <f>VLOOKUP($A7,'Normal history'!$A:$AK,COUNTA($A$1:I$1),0)-VLOOKUP($A7,'Cleaned history'!$A:$AK,COUNTA($A$1:I$1),0)</f>
        <v>0</v>
      </c>
      <c r="J7" s="6">
        <f>VLOOKUP($A7,'Normal history'!$A:$AK,COUNTA($A$1:J$1),0)-VLOOKUP($A7,'Cleaned history'!$A:$AK,COUNTA($A$1:J$1),0)</f>
        <v>0</v>
      </c>
      <c r="K7" s="6">
        <f>VLOOKUP($A7,'Normal history'!$A:$AK,COUNTA($A$1:K$1),0)-VLOOKUP($A7,'Cleaned history'!$A:$AK,COUNTA($A$1:K$1),0)</f>
        <v>0</v>
      </c>
      <c r="L7" s="6">
        <f>VLOOKUP($A7,'Normal history'!$A:$AK,COUNTA($A$1:L$1),0)-VLOOKUP($A7,'Cleaned history'!$A:$AK,COUNTA($A$1:L$1),0)</f>
        <v>0</v>
      </c>
      <c r="M7" s="6">
        <f>VLOOKUP($A7,'Normal history'!$A:$AK,COUNTA($A$1:M$1),0)-VLOOKUP($A7,'Cleaned history'!$A:$AK,COUNTA($A$1:M$1),0)</f>
        <v>0</v>
      </c>
      <c r="N7" s="6">
        <f>VLOOKUP($A7,'Normal history'!$A:$AK,COUNTA($A$1:N$1),0)-VLOOKUP($A7,'Cleaned history'!$A:$AK,COUNTA($A$1:N$1),0)</f>
        <v>0</v>
      </c>
      <c r="O7" s="6">
        <f>VLOOKUP($A7,'Normal history'!$A:$AK,COUNTA($A$1:O$1),0)-VLOOKUP($A7,'Cleaned history'!$A:$AK,COUNTA($A$1:O$1),0)</f>
        <v>0</v>
      </c>
      <c r="P7" s="6">
        <f>VLOOKUP($A7,'Normal history'!$A:$AK,COUNTA($A$1:P$1),0)-VLOOKUP($A7,'Cleaned history'!$A:$AK,COUNTA($A$1:P$1),0)</f>
        <v>0</v>
      </c>
      <c r="Q7" s="6">
        <f>VLOOKUP($A7,'Normal history'!$A:$AK,COUNTA($A$1:Q$1),0)-VLOOKUP($A7,'Cleaned history'!$A:$AK,COUNTA($A$1:Q$1),0)</f>
        <v>0</v>
      </c>
      <c r="R7" s="6">
        <f>VLOOKUP($A7,'Normal history'!$A:$AK,COUNTA($A$1:R$1),0)-VLOOKUP($A7,'Cleaned history'!$A:$AK,COUNTA($A$1:R$1),0)</f>
        <v>0</v>
      </c>
      <c r="S7" s="6">
        <f>VLOOKUP($A7,'Normal history'!$A:$AK,COUNTA($A$1:S$1),0)-VLOOKUP($A7,'Cleaned history'!$A:$AK,COUNTA($A$1:S$1),0)</f>
        <v>0</v>
      </c>
      <c r="T7" s="6">
        <f>VLOOKUP($A7,'Normal history'!$A:$AK,COUNTA($A$1:T$1),0)-VLOOKUP($A7,'Cleaned history'!$A:$AK,COUNTA($A$1:T$1),0)</f>
        <v>0</v>
      </c>
      <c r="U7" s="6">
        <f>VLOOKUP($A7,'Normal history'!$A:$AK,COUNTA($A$1:U$1),0)-VLOOKUP($A7,'Cleaned history'!$A:$AK,COUNTA($A$1:U$1),0)</f>
        <v>0</v>
      </c>
      <c r="V7" s="6">
        <f>VLOOKUP($A7,'Normal history'!$A:$AK,COUNTA($A$1:V$1),0)-VLOOKUP($A7,'Cleaned history'!$A:$AK,COUNTA($A$1:V$1),0)</f>
        <v>0</v>
      </c>
      <c r="W7" s="6">
        <f>VLOOKUP($A7,'Normal history'!$A:$AK,COUNTA($A$1:W$1),0)-VLOOKUP($A7,'Cleaned history'!$A:$AK,COUNTA($A$1:W$1),0)</f>
        <v>0</v>
      </c>
      <c r="X7" s="6">
        <f>VLOOKUP($A7,'Normal history'!$A:$AK,COUNTA($A$1:X$1),0)-VLOOKUP($A7,'Cleaned history'!$A:$AK,COUNTA($A$1:X$1),0)</f>
        <v>0</v>
      </c>
      <c r="Y7" s="6">
        <f>VLOOKUP($A7,'Normal history'!$A:$AK,COUNTA($A$1:Y$1),0)-VLOOKUP($A7,'Cleaned history'!$A:$AK,COUNTA($A$1:Y$1),0)</f>
        <v>0</v>
      </c>
      <c r="Z7" s="6">
        <f>VLOOKUP($A7,'Normal history'!$A:$AK,COUNTA($A$1:Z$1),0)-VLOOKUP($A7,'Cleaned history'!$A:$AK,COUNTA($A$1:Z$1),0)</f>
        <v>0</v>
      </c>
      <c r="AA7" s="6">
        <f>VLOOKUP($A7,'Normal history'!$A:$AK,COUNTA($A$1:AA$1),0)-VLOOKUP($A7,'Cleaned history'!$A:$AK,COUNTA($A$1:AA$1),0)</f>
        <v>0</v>
      </c>
      <c r="AB7" s="6">
        <f>VLOOKUP($A7,'Normal history'!$A:$AK,COUNTA($A$1:AB$1),0)-VLOOKUP($A7,'Cleaned history'!$A:$AK,COUNTA($A$1:AB$1),0)</f>
        <v>0</v>
      </c>
      <c r="AC7" s="6">
        <f>VLOOKUP($A7,'Normal history'!$A:$AK,COUNTA($A$1:AC$1),0)-VLOOKUP($A7,'Cleaned history'!$A:$AK,COUNTA($A$1:AC$1),0)</f>
        <v>0</v>
      </c>
      <c r="AD7" s="6">
        <f>VLOOKUP($A7,'Normal history'!$A:$AK,COUNTA($A$1:AD$1),0)-VLOOKUP($A7,'Cleaned history'!$A:$AK,COUNTA($A$1:AD$1),0)</f>
        <v>0</v>
      </c>
      <c r="AE7" s="6">
        <f>VLOOKUP($A7,'Normal history'!$A:$AK,COUNTA($A$1:AE$1),0)-VLOOKUP($A7,'Cleaned history'!$A:$AK,COUNTA($A$1:AE$1),0)</f>
        <v>0</v>
      </c>
      <c r="AF7" s="6">
        <f>VLOOKUP($A7,'Normal history'!$A:$AK,COUNTA($A$1:AF$1),0)-VLOOKUP($A7,'Cleaned history'!$A:$AK,COUNTA($A$1:AF$1),0)</f>
        <v>0</v>
      </c>
      <c r="AG7" s="6">
        <f>VLOOKUP($A7,'Normal history'!$A:$AK,COUNTA($A$1:AG$1),0)-VLOOKUP($A7,'Cleaned history'!$A:$AK,COUNTA($A$1:AG$1),0)</f>
        <v>0</v>
      </c>
      <c r="AH7" s="6">
        <f>VLOOKUP($A7,'Normal history'!$A:$AK,COUNTA($A$1:AH$1),0)-VLOOKUP($A7,'Cleaned history'!$A:$AK,COUNTA($A$1:AH$1),0)</f>
        <v>0</v>
      </c>
      <c r="AI7" s="6">
        <f>VLOOKUP($A7,'Normal history'!$A:$AK,COUNTA($A$1:AI$1),0)-VLOOKUP($A7,'Cleaned history'!$A:$AK,COUNTA($A$1:AI$1),0)</f>
        <v>0</v>
      </c>
      <c r="AJ7" s="6">
        <f>VLOOKUP($A7,'Normal history'!$A:$AK,COUNTA($A$1:AJ$1),0)-VLOOKUP($A7,'Cleaned history'!$A:$AK,COUNTA($A$1:AJ$1),0)</f>
        <v>0</v>
      </c>
      <c r="AK7" s="6">
        <f>VLOOKUP($A7,'Normal history'!$A:$AK,COUNTA($A$1:AK$1),0)-VLOOKUP($A7,'Cleaned history'!$A:$AK,COUNTA($A$1:AK$1),0)</f>
        <v>0</v>
      </c>
      <c r="AL7" s="5">
        <f t="shared" si="1"/>
        <v>12</v>
      </c>
      <c r="AM7" s="7" t="str">
        <f>VLOOKUP($AL7,'Master Data'!$A:$F,6,0)</f>
        <v>Alacsony Volatilitás</v>
      </c>
      <c r="AN7" s="7" t="str">
        <f>VLOOKUP($AL7,'Master Data'!$A:$F,2,0)</f>
        <v>Magyarország 2009-2011</v>
      </c>
      <c r="AO7" s="7" t="str">
        <f>VLOOKUP($AL7,'Master Data'!$A:$F,3,0)</f>
        <v>Észak-Alföld</v>
      </c>
      <c r="AP7" s="7" t="str">
        <f>VLOOKUP($AL7,'Master Data'!$A:$F,4,0)</f>
        <v>-</v>
      </c>
      <c r="AQ7" s="7" t="str">
        <f>VLOOKUP($AL7,'Master Data'!$A:$F,5,0)</f>
        <v>-</v>
      </c>
      <c r="AR7" s="8">
        <f t="shared" si="2"/>
        <v>0</v>
      </c>
      <c r="AS7" s="7">
        <f t="shared" si="3"/>
        <v>0</v>
      </c>
      <c r="AT7" s="9">
        <f t="shared" si="4"/>
        <v>0</v>
      </c>
    </row>
    <row r="8" spans="1:46" x14ac:dyDescent="0.35">
      <c r="A8" s="10">
        <v>10</v>
      </c>
      <c r="B8" s="6">
        <f>VLOOKUP($A8,'Normal history'!$A:$AK,COUNTA($A$1:B$1),0)-VLOOKUP($A8,'Cleaned history'!$A:$AK,COUNTA($A$1:B$1),0)</f>
        <v>0</v>
      </c>
      <c r="C8" s="6">
        <f>VLOOKUP($A8,'Normal history'!$A:$AK,COUNTA($A$1:C$1),0)-VLOOKUP($A8,'Cleaned history'!$A:$AK,COUNTA($A$1:C$1),0)</f>
        <v>0</v>
      </c>
      <c r="D8" s="6">
        <f>VLOOKUP($A8,'Normal history'!$A:$AK,COUNTA($A$1:D$1),0)-VLOOKUP($A8,'Cleaned history'!$A:$AK,COUNTA($A$1:D$1),0)</f>
        <v>0</v>
      </c>
      <c r="E8" s="6">
        <f>VLOOKUP($A8,'Normal history'!$A:$AK,COUNTA($A$1:E$1),0)-VLOOKUP($A8,'Cleaned history'!$A:$AK,COUNTA($A$1:E$1),0)</f>
        <v>0</v>
      </c>
      <c r="F8" s="6">
        <f>VLOOKUP($A8,'Normal history'!$A:$AK,COUNTA($A$1:F$1),0)-VLOOKUP($A8,'Cleaned history'!$A:$AK,COUNTA($A$1:F$1),0)</f>
        <v>0</v>
      </c>
      <c r="G8" s="6">
        <f>VLOOKUP($A8,'Normal history'!$A:$AK,COUNTA($A$1:G$1),0)-VLOOKUP($A8,'Cleaned history'!$A:$AK,COUNTA($A$1:G$1),0)</f>
        <v>0</v>
      </c>
      <c r="H8" s="6">
        <f>VLOOKUP($A8,'Normal history'!$A:$AK,COUNTA($A$1:H$1),0)-VLOOKUP($A8,'Cleaned history'!$A:$AK,COUNTA($A$1:H$1),0)</f>
        <v>0</v>
      </c>
      <c r="I8" s="6">
        <f>VLOOKUP($A8,'Normal history'!$A:$AK,COUNTA($A$1:I$1),0)-VLOOKUP($A8,'Cleaned history'!$A:$AK,COUNTA($A$1:I$1),0)</f>
        <v>0</v>
      </c>
      <c r="J8" s="6">
        <f>VLOOKUP($A8,'Normal history'!$A:$AK,COUNTA($A$1:J$1),0)-VLOOKUP($A8,'Cleaned history'!$A:$AK,COUNTA($A$1:J$1),0)</f>
        <v>0</v>
      </c>
      <c r="K8" s="6">
        <f>VLOOKUP($A8,'Normal history'!$A:$AK,COUNTA($A$1:K$1),0)-VLOOKUP($A8,'Cleaned history'!$A:$AK,COUNTA($A$1:K$1),0)</f>
        <v>0</v>
      </c>
      <c r="L8" s="6">
        <f>VLOOKUP($A8,'Normal history'!$A:$AK,COUNTA($A$1:L$1),0)-VLOOKUP($A8,'Cleaned history'!$A:$AK,COUNTA($A$1:L$1),0)</f>
        <v>0</v>
      </c>
      <c r="M8" s="6">
        <f>VLOOKUP($A8,'Normal history'!$A:$AK,COUNTA($A$1:M$1),0)-VLOOKUP($A8,'Cleaned history'!$A:$AK,COUNTA($A$1:M$1),0)</f>
        <v>0</v>
      </c>
      <c r="N8" s="6">
        <f>VLOOKUP($A8,'Normal history'!$A:$AK,COUNTA($A$1:N$1),0)-VLOOKUP($A8,'Cleaned history'!$A:$AK,COUNTA($A$1:N$1),0)</f>
        <v>0</v>
      </c>
      <c r="O8" s="6">
        <f>VLOOKUP($A8,'Normal history'!$A:$AK,COUNTA($A$1:O$1),0)-VLOOKUP($A8,'Cleaned history'!$A:$AK,COUNTA($A$1:O$1),0)</f>
        <v>0</v>
      </c>
      <c r="P8" s="6">
        <f>VLOOKUP($A8,'Normal history'!$A:$AK,COUNTA($A$1:P$1),0)-VLOOKUP($A8,'Cleaned history'!$A:$AK,COUNTA($A$1:P$1),0)</f>
        <v>0</v>
      </c>
      <c r="Q8" s="6">
        <f>VLOOKUP($A8,'Normal history'!$A:$AK,COUNTA($A$1:Q$1),0)-VLOOKUP($A8,'Cleaned history'!$A:$AK,COUNTA($A$1:Q$1),0)</f>
        <v>0</v>
      </c>
      <c r="R8" s="6">
        <f>VLOOKUP($A8,'Normal history'!$A:$AK,COUNTA($A$1:R$1),0)-VLOOKUP($A8,'Cleaned history'!$A:$AK,COUNTA($A$1:R$1),0)</f>
        <v>0</v>
      </c>
      <c r="S8" s="6">
        <f>VLOOKUP($A8,'Normal history'!$A:$AK,COUNTA($A$1:S$1),0)-VLOOKUP($A8,'Cleaned history'!$A:$AK,COUNTA($A$1:S$1),0)</f>
        <v>0</v>
      </c>
      <c r="T8" s="6">
        <f>VLOOKUP($A8,'Normal history'!$A:$AK,COUNTA($A$1:T$1),0)-VLOOKUP($A8,'Cleaned history'!$A:$AK,COUNTA($A$1:T$1),0)</f>
        <v>0</v>
      </c>
      <c r="U8" s="6">
        <f>VLOOKUP($A8,'Normal history'!$A:$AK,COUNTA($A$1:U$1),0)-VLOOKUP($A8,'Cleaned history'!$A:$AK,COUNTA($A$1:U$1),0)</f>
        <v>0</v>
      </c>
      <c r="V8" s="6">
        <f>VLOOKUP($A8,'Normal history'!$A:$AK,COUNTA($A$1:V$1),0)-VLOOKUP($A8,'Cleaned history'!$A:$AK,COUNTA($A$1:V$1),0)</f>
        <v>0</v>
      </c>
      <c r="W8" s="6">
        <f>VLOOKUP($A8,'Normal history'!$A:$AK,COUNTA($A$1:W$1),0)-VLOOKUP($A8,'Cleaned history'!$A:$AK,COUNTA($A$1:W$1),0)</f>
        <v>0</v>
      </c>
      <c r="X8" s="6">
        <f>VLOOKUP($A8,'Normal history'!$A:$AK,COUNTA($A$1:X$1),0)-VLOOKUP($A8,'Cleaned history'!$A:$AK,COUNTA($A$1:X$1),0)</f>
        <v>0</v>
      </c>
      <c r="Y8" s="6">
        <f>VLOOKUP($A8,'Normal history'!$A:$AK,COUNTA($A$1:Y$1),0)-VLOOKUP($A8,'Cleaned history'!$A:$AK,COUNTA($A$1:Y$1),0)</f>
        <v>0</v>
      </c>
      <c r="Z8" s="6">
        <f>VLOOKUP($A8,'Normal history'!$A:$AK,COUNTA($A$1:Z$1),0)-VLOOKUP($A8,'Cleaned history'!$A:$AK,COUNTA($A$1:Z$1),0)</f>
        <v>0</v>
      </c>
      <c r="AA8" s="6">
        <f>VLOOKUP($A8,'Normal history'!$A:$AK,COUNTA($A$1:AA$1),0)-VLOOKUP($A8,'Cleaned history'!$A:$AK,COUNTA($A$1:AA$1),0)</f>
        <v>0</v>
      </c>
      <c r="AB8" s="6">
        <f>VLOOKUP($A8,'Normal history'!$A:$AK,COUNTA($A$1:AB$1),0)-VLOOKUP($A8,'Cleaned history'!$A:$AK,COUNTA($A$1:AB$1),0)</f>
        <v>0</v>
      </c>
      <c r="AC8" s="6">
        <f>VLOOKUP($A8,'Normal history'!$A:$AK,COUNTA($A$1:AC$1),0)-VLOOKUP($A8,'Cleaned history'!$A:$AK,COUNTA($A$1:AC$1),0)</f>
        <v>0</v>
      </c>
      <c r="AD8" s="6">
        <f>VLOOKUP($A8,'Normal history'!$A:$AK,COUNTA($A$1:AD$1),0)-VLOOKUP($A8,'Cleaned history'!$A:$AK,COUNTA($A$1:AD$1),0)</f>
        <v>0</v>
      </c>
      <c r="AE8" s="6">
        <f>VLOOKUP($A8,'Normal history'!$A:$AK,COUNTA($A$1:AE$1),0)-VLOOKUP($A8,'Cleaned history'!$A:$AK,COUNTA($A$1:AE$1),0)</f>
        <v>0</v>
      </c>
      <c r="AF8" s="6">
        <f>VLOOKUP($A8,'Normal history'!$A:$AK,COUNTA($A$1:AF$1),0)-VLOOKUP($A8,'Cleaned history'!$A:$AK,COUNTA($A$1:AF$1),0)</f>
        <v>0</v>
      </c>
      <c r="AG8" s="6">
        <f>VLOOKUP($A8,'Normal history'!$A:$AK,COUNTA($A$1:AG$1),0)-VLOOKUP($A8,'Cleaned history'!$A:$AK,COUNTA($A$1:AG$1),0)</f>
        <v>0</v>
      </c>
      <c r="AH8" s="6">
        <f>VLOOKUP($A8,'Normal history'!$A:$AK,COUNTA($A$1:AH$1),0)-VLOOKUP($A8,'Cleaned history'!$A:$AK,COUNTA($A$1:AH$1),0)</f>
        <v>0</v>
      </c>
      <c r="AI8" s="6">
        <f>VLOOKUP($A8,'Normal history'!$A:$AK,COUNTA($A$1:AI$1),0)-VLOOKUP($A8,'Cleaned history'!$A:$AK,COUNTA($A$1:AI$1),0)</f>
        <v>0</v>
      </c>
      <c r="AJ8" s="6">
        <f>VLOOKUP($A8,'Normal history'!$A:$AK,COUNTA($A$1:AJ$1),0)-VLOOKUP($A8,'Cleaned history'!$A:$AK,COUNTA($A$1:AJ$1),0)</f>
        <v>0</v>
      </c>
      <c r="AK8" s="6">
        <f>VLOOKUP($A8,'Normal history'!$A:$AK,COUNTA($A$1:AK$1),0)-VLOOKUP($A8,'Cleaned history'!$A:$AK,COUNTA($A$1:AK$1),0)</f>
        <v>0</v>
      </c>
      <c r="AL8" s="5">
        <f t="shared" si="1"/>
        <v>10</v>
      </c>
      <c r="AM8" s="7" t="str">
        <f>VLOOKUP($AL8,'Master Data'!$A:$F,6,0)</f>
        <v>Alacsony Volatilitás</v>
      </c>
      <c r="AN8" s="7" t="str">
        <f>VLOOKUP($AL8,'Master Data'!$A:$F,2,0)</f>
        <v>Magyarország 2009-2011</v>
      </c>
      <c r="AO8" s="7" t="str">
        <f>VLOOKUP($AL8,'Master Data'!$A:$F,3,0)</f>
        <v>Dél-Dunántúl</v>
      </c>
      <c r="AP8" s="7" t="str">
        <f>VLOOKUP($AL8,'Master Data'!$A:$F,4,0)</f>
        <v>-</v>
      </c>
      <c r="AQ8" s="7" t="str">
        <f>VLOOKUP($AL8,'Master Data'!$A:$F,5,0)</f>
        <v>-</v>
      </c>
      <c r="AR8" s="8">
        <f t="shared" si="2"/>
        <v>0</v>
      </c>
      <c r="AS8" s="7">
        <f t="shared" si="3"/>
        <v>0</v>
      </c>
      <c r="AT8" s="9">
        <f t="shared" si="4"/>
        <v>0</v>
      </c>
    </row>
    <row r="9" spans="1:46" x14ac:dyDescent="0.35">
      <c r="A9" s="10">
        <v>9</v>
      </c>
      <c r="B9" s="6">
        <f>VLOOKUP($A9,'Normal history'!$A:$AK,COUNTA($A$1:B$1),0)-VLOOKUP($A9,'Cleaned history'!$A:$AK,COUNTA($A$1:B$1),0)</f>
        <v>0</v>
      </c>
      <c r="C9" s="6">
        <f>VLOOKUP($A9,'Normal history'!$A:$AK,COUNTA($A$1:C$1),0)-VLOOKUP($A9,'Cleaned history'!$A:$AK,COUNTA($A$1:C$1),0)</f>
        <v>0</v>
      </c>
      <c r="D9" s="6">
        <f>VLOOKUP($A9,'Normal history'!$A:$AK,COUNTA($A$1:D$1),0)-VLOOKUP($A9,'Cleaned history'!$A:$AK,COUNTA($A$1:D$1),0)</f>
        <v>0</v>
      </c>
      <c r="E9" s="6">
        <f>VLOOKUP($A9,'Normal history'!$A:$AK,COUNTA($A$1:E$1),0)-VLOOKUP($A9,'Cleaned history'!$A:$AK,COUNTA($A$1:E$1),0)</f>
        <v>0</v>
      </c>
      <c r="F9" s="6">
        <f>VLOOKUP($A9,'Normal history'!$A:$AK,COUNTA($A$1:F$1),0)-VLOOKUP($A9,'Cleaned history'!$A:$AK,COUNTA($A$1:F$1),0)</f>
        <v>0</v>
      </c>
      <c r="G9" s="6">
        <f>VLOOKUP($A9,'Normal history'!$A:$AK,COUNTA($A$1:G$1),0)-VLOOKUP($A9,'Cleaned history'!$A:$AK,COUNTA($A$1:G$1),0)</f>
        <v>0</v>
      </c>
      <c r="H9" s="6">
        <f>VLOOKUP($A9,'Normal history'!$A:$AK,COUNTA($A$1:H$1),0)-VLOOKUP($A9,'Cleaned history'!$A:$AK,COUNTA($A$1:H$1),0)</f>
        <v>0</v>
      </c>
      <c r="I9" s="6">
        <f>VLOOKUP($A9,'Normal history'!$A:$AK,COUNTA($A$1:I$1),0)-VLOOKUP($A9,'Cleaned history'!$A:$AK,COUNTA($A$1:I$1),0)</f>
        <v>0</v>
      </c>
      <c r="J9" s="6">
        <f>VLOOKUP($A9,'Normal history'!$A:$AK,COUNTA($A$1:J$1),0)-VLOOKUP($A9,'Cleaned history'!$A:$AK,COUNTA($A$1:J$1),0)</f>
        <v>0</v>
      </c>
      <c r="K9" s="6">
        <f>VLOOKUP($A9,'Normal history'!$A:$AK,COUNTA($A$1:K$1),0)-VLOOKUP($A9,'Cleaned history'!$A:$AK,COUNTA($A$1:K$1),0)</f>
        <v>0</v>
      </c>
      <c r="L9" s="6">
        <f>VLOOKUP($A9,'Normal history'!$A:$AK,COUNTA($A$1:L$1),0)-VLOOKUP($A9,'Cleaned history'!$A:$AK,COUNTA($A$1:L$1),0)</f>
        <v>0</v>
      </c>
      <c r="M9" s="6">
        <f>VLOOKUP($A9,'Normal history'!$A:$AK,COUNTA($A$1:M$1),0)-VLOOKUP($A9,'Cleaned history'!$A:$AK,COUNTA($A$1:M$1),0)</f>
        <v>0</v>
      </c>
      <c r="N9" s="6">
        <f>VLOOKUP($A9,'Normal history'!$A:$AK,COUNTA($A$1:N$1),0)-VLOOKUP($A9,'Cleaned history'!$A:$AK,COUNTA($A$1:N$1),0)</f>
        <v>0</v>
      </c>
      <c r="O9" s="6">
        <f>VLOOKUP($A9,'Normal history'!$A:$AK,COUNTA($A$1:O$1),0)-VLOOKUP($A9,'Cleaned history'!$A:$AK,COUNTA($A$1:O$1),0)</f>
        <v>0</v>
      </c>
      <c r="P9" s="6">
        <f>VLOOKUP($A9,'Normal history'!$A:$AK,COUNTA($A$1:P$1),0)-VLOOKUP($A9,'Cleaned history'!$A:$AK,COUNTA($A$1:P$1),0)</f>
        <v>0</v>
      </c>
      <c r="Q9" s="6">
        <f>VLOOKUP($A9,'Normal history'!$A:$AK,COUNTA($A$1:Q$1),0)-VLOOKUP($A9,'Cleaned history'!$A:$AK,COUNTA($A$1:Q$1),0)</f>
        <v>0</v>
      </c>
      <c r="R9" s="6">
        <f>VLOOKUP($A9,'Normal history'!$A:$AK,COUNTA($A$1:R$1),0)-VLOOKUP($A9,'Cleaned history'!$A:$AK,COUNTA($A$1:R$1),0)</f>
        <v>0</v>
      </c>
      <c r="S9" s="6">
        <f>VLOOKUP($A9,'Normal history'!$A:$AK,COUNTA($A$1:S$1),0)-VLOOKUP($A9,'Cleaned history'!$A:$AK,COUNTA($A$1:S$1),0)</f>
        <v>0</v>
      </c>
      <c r="T9" s="6">
        <f>VLOOKUP($A9,'Normal history'!$A:$AK,COUNTA($A$1:T$1),0)-VLOOKUP($A9,'Cleaned history'!$A:$AK,COUNTA($A$1:T$1),0)</f>
        <v>0</v>
      </c>
      <c r="U9" s="6">
        <f>VLOOKUP($A9,'Normal history'!$A:$AK,COUNTA($A$1:U$1),0)-VLOOKUP($A9,'Cleaned history'!$A:$AK,COUNTA($A$1:U$1),0)</f>
        <v>0</v>
      </c>
      <c r="V9" s="6">
        <f>VLOOKUP($A9,'Normal history'!$A:$AK,COUNTA($A$1:V$1),0)-VLOOKUP($A9,'Cleaned history'!$A:$AK,COUNTA($A$1:V$1),0)</f>
        <v>0</v>
      </c>
      <c r="W9" s="6">
        <f>VLOOKUP($A9,'Normal history'!$A:$AK,COUNTA($A$1:W$1),0)-VLOOKUP($A9,'Cleaned history'!$A:$AK,COUNTA($A$1:W$1),0)</f>
        <v>0</v>
      </c>
      <c r="X9" s="6">
        <f>VLOOKUP($A9,'Normal history'!$A:$AK,COUNTA($A$1:X$1),0)-VLOOKUP($A9,'Cleaned history'!$A:$AK,COUNTA($A$1:X$1),0)</f>
        <v>0</v>
      </c>
      <c r="Y9" s="6">
        <f>VLOOKUP($A9,'Normal history'!$A:$AK,COUNTA($A$1:Y$1),0)-VLOOKUP($A9,'Cleaned history'!$A:$AK,COUNTA($A$1:Y$1),0)</f>
        <v>0</v>
      </c>
      <c r="Z9" s="6">
        <f>VLOOKUP($A9,'Normal history'!$A:$AK,COUNTA($A$1:Z$1),0)-VLOOKUP($A9,'Cleaned history'!$A:$AK,COUNTA($A$1:Z$1),0)</f>
        <v>0</v>
      </c>
      <c r="AA9" s="6">
        <f>VLOOKUP($A9,'Normal history'!$A:$AK,COUNTA($A$1:AA$1),0)-VLOOKUP($A9,'Cleaned history'!$A:$AK,COUNTA($A$1:AA$1),0)</f>
        <v>0</v>
      </c>
      <c r="AB9" s="6">
        <f>VLOOKUP($A9,'Normal history'!$A:$AK,COUNTA($A$1:AB$1),0)-VLOOKUP($A9,'Cleaned history'!$A:$AK,COUNTA($A$1:AB$1),0)</f>
        <v>0</v>
      </c>
      <c r="AC9" s="6">
        <f>VLOOKUP($A9,'Normal history'!$A:$AK,COUNTA($A$1:AC$1),0)-VLOOKUP($A9,'Cleaned history'!$A:$AK,COUNTA($A$1:AC$1),0)</f>
        <v>0</v>
      </c>
      <c r="AD9" s="6">
        <f>VLOOKUP($A9,'Normal history'!$A:$AK,COUNTA($A$1:AD$1),0)-VLOOKUP($A9,'Cleaned history'!$A:$AK,COUNTA($A$1:AD$1),0)</f>
        <v>0</v>
      </c>
      <c r="AE9" s="6">
        <f>VLOOKUP($A9,'Normal history'!$A:$AK,COUNTA($A$1:AE$1),0)-VLOOKUP($A9,'Cleaned history'!$A:$AK,COUNTA($A$1:AE$1),0)</f>
        <v>0</v>
      </c>
      <c r="AF9" s="6">
        <f>VLOOKUP($A9,'Normal history'!$A:$AK,COUNTA($A$1:AF$1),0)-VLOOKUP($A9,'Cleaned history'!$A:$AK,COUNTA($A$1:AF$1),0)</f>
        <v>0</v>
      </c>
      <c r="AG9" s="6">
        <f>VLOOKUP($A9,'Normal history'!$A:$AK,COUNTA($A$1:AG$1),0)-VLOOKUP($A9,'Cleaned history'!$A:$AK,COUNTA($A$1:AG$1),0)</f>
        <v>0</v>
      </c>
      <c r="AH9" s="6">
        <f>VLOOKUP($A9,'Normal history'!$A:$AK,COUNTA($A$1:AH$1),0)-VLOOKUP($A9,'Cleaned history'!$A:$AK,COUNTA($A$1:AH$1),0)</f>
        <v>0</v>
      </c>
      <c r="AI9" s="6">
        <f>VLOOKUP($A9,'Normal history'!$A:$AK,COUNTA($A$1:AI$1),0)-VLOOKUP($A9,'Cleaned history'!$A:$AK,COUNTA($A$1:AI$1),0)</f>
        <v>0</v>
      </c>
      <c r="AJ9" s="6">
        <f>VLOOKUP($A9,'Normal history'!$A:$AK,COUNTA($A$1:AJ$1),0)-VLOOKUP($A9,'Cleaned history'!$A:$AK,COUNTA($A$1:AJ$1),0)</f>
        <v>0</v>
      </c>
      <c r="AK9" s="6">
        <f>VLOOKUP($A9,'Normal history'!$A:$AK,COUNTA($A$1:AK$1),0)-VLOOKUP($A9,'Cleaned history'!$A:$AK,COUNTA($A$1:AK$1),0)</f>
        <v>0</v>
      </c>
      <c r="AL9" s="5">
        <f t="shared" si="1"/>
        <v>9</v>
      </c>
      <c r="AM9" s="7" t="str">
        <f>VLOOKUP($AL9,'Master Data'!$A:$F,6,0)</f>
        <v>Alacsony Volatilitás</v>
      </c>
      <c r="AN9" s="7" t="str">
        <f>VLOOKUP($AL9,'Master Data'!$A:$F,2,0)</f>
        <v>Magyarország 2009-2011</v>
      </c>
      <c r="AO9" s="7" t="str">
        <f>VLOOKUP($AL9,'Master Data'!$A:$F,3,0)</f>
        <v>Észak-Magyarország</v>
      </c>
      <c r="AP9" s="7" t="str">
        <f>VLOOKUP($AL9,'Master Data'!$A:$F,4,0)</f>
        <v>-</v>
      </c>
      <c r="AQ9" s="7" t="str">
        <f>VLOOKUP($AL9,'Master Data'!$A:$F,5,0)</f>
        <v>-</v>
      </c>
      <c r="AR9" s="8">
        <f t="shared" si="2"/>
        <v>0</v>
      </c>
      <c r="AS9" s="7">
        <f t="shared" si="3"/>
        <v>0</v>
      </c>
      <c r="AT9" s="9">
        <f t="shared" si="4"/>
        <v>0</v>
      </c>
    </row>
    <row r="10" spans="1:46" x14ac:dyDescent="0.35">
      <c r="A10" s="10">
        <v>7</v>
      </c>
      <c r="B10" s="6">
        <f>VLOOKUP($A10,'Normal history'!$A:$AK,COUNTA($A$1:B$1),0)-VLOOKUP($A10,'Cleaned history'!$A:$AK,COUNTA($A$1:B$1),0)</f>
        <v>0</v>
      </c>
      <c r="C10" s="6">
        <f>VLOOKUP($A10,'Normal history'!$A:$AK,COUNTA($A$1:C$1),0)-VLOOKUP($A10,'Cleaned history'!$A:$AK,COUNTA($A$1:C$1),0)</f>
        <v>0</v>
      </c>
      <c r="D10" s="6">
        <f>VLOOKUP($A10,'Normal history'!$A:$AK,COUNTA($A$1:D$1),0)-VLOOKUP($A10,'Cleaned history'!$A:$AK,COUNTA($A$1:D$1),0)</f>
        <v>0</v>
      </c>
      <c r="E10" s="6">
        <f>VLOOKUP($A10,'Normal history'!$A:$AK,COUNTA($A$1:E$1),0)-VLOOKUP($A10,'Cleaned history'!$A:$AK,COUNTA($A$1:E$1),0)</f>
        <v>0</v>
      </c>
      <c r="F10" s="6">
        <f>VLOOKUP($A10,'Normal history'!$A:$AK,COUNTA($A$1:F$1),0)-VLOOKUP($A10,'Cleaned history'!$A:$AK,COUNTA($A$1:F$1),0)</f>
        <v>0</v>
      </c>
      <c r="G10" s="6">
        <f>VLOOKUP($A10,'Normal history'!$A:$AK,COUNTA($A$1:G$1),0)-VLOOKUP($A10,'Cleaned history'!$A:$AK,COUNTA($A$1:G$1),0)</f>
        <v>0</v>
      </c>
      <c r="H10" s="6">
        <f>VLOOKUP($A10,'Normal history'!$A:$AK,COUNTA($A$1:H$1),0)-VLOOKUP($A10,'Cleaned history'!$A:$AK,COUNTA($A$1:H$1),0)</f>
        <v>0</v>
      </c>
      <c r="I10" s="6">
        <f>VLOOKUP($A10,'Normal history'!$A:$AK,COUNTA($A$1:I$1),0)-VLOOKUP($A10,'Cleaned history'!$A:$AK,COUNTA($A$1:I$1),0)</f>
        <v>0</v>
      </c>
      <c r="J10" s="6">
        <f>VLOOKUP($A10,'Normal history'!$A:$AK,COUNTA($A$1:J$1),0)-VLOOKUP($A10,'Cleaned history'!$A:$AK,COUNTA($A$1:J$1),0)</f>
        <v>0</v>
      </c>
      <c r="K10" s="6">
        <f>VLOOKUP($A10,'Normal history'!$A:$AK,COUNTA($A$1:K$1),0)-VLOOKUP($A10,'Cleaned history'!$A:$AK,COUNTA($A$1:K$1),0)</f>
        <v>0</v>
      </c>
      <c r="L10" s="6">
        <f>VLOOKUP($A10,'Normal history'!$A:$AK,COUNTA($A$1:L$1),0)-VLOOKUP($A10,'Cleaned history'!$A:$AK,COUNTA($A$1:L$1),0)</f>
        <v>0</v>
      </c>
      <c r="M10" s="6">
        <f>VLOOKUP($A10,'Normal history'!$A:$AK,COUNTA($A$1:M$1),0)-VLOOKUP($A10,'Cleaned history'!$A:$AK,COUNTA($A$1:M$1),0)</f>
        <v>0</v>
      </c>
      <c r="N10" s="6">
        <f>VLOOKUP($A10,'Normal history'!$A:$AK,COUNTA($A$1:N$1),0)-VLOOKUP($A10,'Cleaned history'!$A:$AK,COUNTA($A$1:N$1),0)</f>
        <v>0</v>
      </c>
      <c r="O10" s="6">
        <f>VLOOKUP($A10,'Normal history'!$A:$AK,COUNTA($A$1:O$1),0)-VLOOKUP($A10,'Cleaned history'!$A:$AK,COUNTA($A$1:O$1),0)</f>
        <v>0</v>
      </c>
      <c r="P10" s="6">
        <f>VLOOKUP($A10,'Normal history'!$A:$AK,COUNTA($A$1:P$1),0)-VLOOKUP($A10,'Cleaned history'!$A:$AK,COUNTA($A$1:P$1),0)</f>
        <v>0</v>
      </c>
      <c r="Q10" s="6">
        <f>VLOOKUP($A10,'Normal history'!$A:$AK,COUNTA($A$1:Q$1),0)-VLOOKUP($A10,'Cleaned history'!$A:$AK,COUNTA($A$1:Q$1),0)</f>
        <v>0</v>
      </c>
      <c r="R10" s="6">
        <f>VLOOKUP($A10,'Normal history'!$A:$AK,COUNTA($A$1:R$1),0)-VLOOKUP($A10,'Cleaned history'!$A:$AK,COUNTA($A$1:R$1),0)</f>
        <v>0</v>
      </c>
      <c r="S10" s="6">
        <f>VLOOKUP($A10,'Normal history'!$A:$AK,COUNTA($A$1:S$1),0)-VLOOKUP($A10,'Cleaned history'!$A:$AK,COUNTA($A$1:S$1),0)</f>
        <v>0</v>
      </c>
      <c r="T10" s="6">
        <f>VLOOKUP($A10,'Normal history'!$A:$AK,COUNTA($A$1:T$1),0)-VLOOKUP($A10,'Cleaned history'!$A:$AK,COUNTA($A$1:T$1),0)</f>
        <v>0</v>
      </c>
      <c r="U10" s="6">
        <f>VLOOKUP($A10,'Normal history'!$A:$AK,COUNTA($A$1:U$1),0)-VLOOKUP($A10,'Cleaned history'!$A:$AK,COUNTA($A$1:U$1),0)</f>
        <v>0</v>
      </c>
      <c r="V10" s="6">
        <f>VLOOKUP($A10,'Normal history'!$A:$AK,COUNTA($A$1:V$1),0)-VLOOKUP($A10,'Cleaned history'!$A:$AK,COUNTA($A$1:V$1),0)</f>
        <v>0</v>
      </c>
      <c r="W10" s="6">
        <f>VLOOKUP($A10,'Normal history'!$A:$AK,COUNTA($A$1:W$1),0)-VLOOKUP($A10,'Cleaned history'!$A:$AK,COUNTA($A$1:W$1),0)</f>
        <v>0</v>
      </c>
      <c r="X10" s="6">
        <f>VLOOKUP($A10,'Normal history'!$A:$AK,COUNTA($A$1:X$1),0)-VLOOKUP($A10,'Cleaned history'!$A:$AK,COUNTA($A$1:X$1),0)</f>
        <v>0</v>
      </c>
      <c r="Y10" s="6">
        <f>VLOOKUP($A10,'Normal history'!$A:$AK,COUNTA($A$1:Y$1),0)-VLOOKUP($A10,'Cleaned history'!$A:$AK,COUNTA($A$1:Y$1),0)</f>
        <v>0</v>
      </c>
      <c r="Z10" s="6">
        <f>VLOOKUP($A10,'Normal history'!$A:$AK,COUNTA($A$1:Z$1),0)-VLOOKUP($A10,'Cleaned history'!$A:$AK,COUNTA($A$1:Z$1),0)</f>
        <v>0</v>
      </c>
      <c r="AA10" s="6">
        <f>VLOOKUP($A10,'Normal history'!$A:$AK,COUNTA($A$1:AA$1),0)-VLOOKUP($A10,'Cleaned history'!$A:$AK,COUNTA($A$1:AA$1),0)</f>
        <v>0</v>
      </c>
      <c r="AB10" s="6">
        <f>VLOOKUP($A10,'Normal history'!$A:$AK,COUNTA($A$1:AB$1),0)-VLOOKUP($A10,'Cleaned history'!$A:$AK,COUNTA($A$1:AB$1),0)</f>
        <v>0</v>
      </c>
      <c r="AC10" s="6">
        <f>VLOOKUP($A10,'Normal history'!$A:$AK,COUNTA($A$1:AC$1),0)-VLOOKUP($A10,'Cleaned history'!$A:$AK,COUNTA($A$1:AC$1),0)</f>
        <v>0</v>
      </c>
      <c r="AD10" s="6">
        <f>VLOOKUP($A10,'Normal history'!$A:$AK,COUNTA($A$1:AD$1),0)-VLOOKUP($A10,'Cleaned history'!$A:$AK,COUNTA($A$1:AD$1),0)</f>
        <v>0</v>
      </c>
      <c r="AE10" s="6">
        <f>VLOOKUP($A10,'Normal history'!$A:$AK,COUNTA($A$1:AE$1),0)-VLOOKUP($A10,'Cleaned history'!$A:$AK,COUNTA($A$1:AE$1),0)</f>
        <v>0</v>
      </c>
      <c r="AF10" s="6">
        <f>VLOOKUP($A10,'Normal history'!$A:$AK,COUNTA($A$1:AF$1),0)-VLOOKUP($A10,'Cleaned history'!$A:$AK,COUNTA($A$1:AF$1),0)</f>
        <v>0</v>
      </c>
      <c r="AG10" s="6">
        <f>VLOOKUP($A10,'Normal history'!$A:$AK,COUNTA($A$1:AG$1),0)-VLOOKUP($A10,'Cleaned history'!$A:$AK,COUNTA($A$1:AG$1),0)</f>
        <v>0</v>
      </c>
      <c r="AH10" s="6">
        <f>VLOOKUP($A10,'Normal history'!$A:$AK,COUNTA($A$1:AH$1),0)-VLOOKUP($A10,'Cleaned history'!$A:$AK,COUNTA($A$1:AH$1),0)</f>
        <v>0</v>
      </c>
      <c r="AI10" s="6">
        <f>VLOOKUP($A10,'Normal history'!$A:$AK,COUNTA($A$1:AI$1),0)-VLOOKUP($A10,'Cleaned history'!$A:$AK,COUNTA($A$1:AI$1),0)</f>
        <v>0</v>
      </c>
      <c r="AJ10" s="6">
        <f>VLOOKUP($A10,'Normal history'!$A:$AK,COUNTA($A$1:AJ$1),0)-VLOOKUP($A10,'Cleaned history'!$A:$AK,COUNTA($A$1:AJ$1),0)</f>
        <v>0</v>
      </c>
      <c r="AK10" s="6">
        <f>VLOOKUP($A10,'Normal history'!$A:$AK,COUNTA($A$1:AK$1),0)-VLOOKUP($A10,'Cleaned history'!$A:$AK,COUNTA($A$1:AK$1),0)</f>
        <v>0</v>
      </c>
      <c r="AL10" s="5">
        <f t="shared" si="1"/>
        <v>7</v>
      </c>
      <c r="AM10" s="7" t="str">
        <f>VLOOKUP($AL10,'Master Data'!$A:$F,6,0)</f>
        <v>Alacsony Volatilitás</v>
      </c>
      <c r="AN10" s="7" t="str">
        <f>VLOOKUP($AL10,'Master Data'!$A:$F,2,0)</f>
        <v>Magyarország 2009-2011</v>
      </c>
      <c r="AO10" s="7" t="str">
        <f>VLOOKUP($AL10,'Master Data'!$A:$F,3,0)</f>
        <v>Közép-Dunántúl</v>
      </c>
      <c r="AP10" s="7" t="str">
        <f>VLOOKUP($AL10,'Master Data'!$A:$F,4,0)</f>
        <v>-</v>
      </c>
      <c r="AQ10" s="7" t="str">
        <f>VLOOKUP($AL10,'Master Data'!$A:$F,5,0)</f>
        <v>-</v>
      </c>
      <c r="AR10" s="8">
        <f t="shared" si="2"/>
        <v>0</v>
      </c>
      <c r="AS10" s="7">
        <f t="shared" si="3"/>
        <v>0</v>
      </c>
      <c r="AT10" s="9">
        <f t="shared" si="4"/>
        <v>0</v>
      </c>
    </row>
    <row r="11" spans="1:46" x14ac:dyDescent="0.35">
      <c r="A11" s="10">
        <v>6</v>
      </c>
      <c r="B11" s="6">
        <f>VLOOKUP($A11,'Normal history'!$A:$AK,COUNTA($A$1:B$1),0)-VLOOKUP($A11,'Cleaned history'!$A:$AK,COUNTA($A$1:B$1),0)</f>
        <v>0</v>
      </c>
      <c r="C11" s="6">
        <f>VLOOKUP($A11,'Normal history'!$A:$AK,COUNTA($A$1:C$1),0)-VLOOKUP($A11,'Cleaned history'!$A:$AK,COUNTA($A$1:C$1),0)</f>
        <v>0</v>
      </c>
      <c r="D11" s="6">
        <f>VLOOKUP($A11,'Normal history'!$A:$AK,COUNTA($A$1:D$1),0)-VLOOKUP($A11,'Cleaned history'!$A:$AK,COUNTA($A$1:D$1),0)</f>
        <v>0</v>
      </c>
      <c r="E11" s="6">
        <f>VLOOKUP($A11,'Normal history'!$A:$AK,COUNTA($A$1:E$1),0)-VLOOKUP($A11,'Cleaned history'!$A:$AK,COUNTA($A$1:E$1),0)</f>
        <v>0</v>
      </c>
      <c r="F11" s="6">
        <f>VLOOKUP($A11,'Normal history'!$A:$AK,COUNTA($A$1:F$1),0)-VLOOKUP($A11,'Cleaned history'!$A:$AK,COUNTA($A$1:F$1),0)</f>
        <v>0</v>
      </c>
      <c r="G11" s="6">
        <f>VLOOKUP($A11,'Normal history'!$A:$AK,COUNTA($A$1:G$1),0)-VLOOKUP($A11,'Cleaned history'!$A:$AK,COUNTA($A$1:G$1),0)</f>
        <v>0</v>
      </c>
      <c r="H11" s="6">
        <f>VLOOKUP($A11,'Normal history'!$A:$AK,COUNTA($A$1:H$1),0)-VLOOKUP($A11,'Cleaned history'!$A:$AK,COUNTA($A$1:H$1),0)</f>
        <v>0</v>
      </c>
      <c r="I11" s="6">
        <f>VLOOKUP($A11,'Normal history'!$A:$AK,COUNTA($A$1:I$1),0)-VLOOKUP($A11,'Cleaned history'!$A:$AK,COUNTA($A$1:I$1),0)</f>
        <v>0</v>
      </c>
      <c r="J11" s="6">
        <f>VLOOKUP($A11,'Normal history'!$A:$AK,COUNTA($A$1:J$1),0)-VLOOKUP($A11,'Cleaned history'!$A:$AK,COUNTA($A$1:J$1),0)</f>
        <v>0</v>
      </c>
      <c r="K11" s="6">
        <f>VLOOKUP($A11,'Normal history'!$A:$AK,COUNTA($A$1:K$1),0)-VLOOKUP($A11,'Cleaned history'!$A:$AK,COUNTA($A$1:K$1),0)</f>
        <v>0</v>
      </c>
      <c r="L11" s="6">
        <f>VLOOKUP($A11,'Normal history'!$A:$AK,COUNTA($A$1:L$1),0)-VLOOKUP($A11,'Cleaned history'!$A:$AK,COUNTA($A$1:L$1),0)</f>
        <v>0</v>
      </c>
      <c r="M11" s="6">
        <f>VLOOKUP($A11,'Normal history'!$A:$AK,COUNTA($A$1:M$1),0)-VLOOKUP($A11,'Cleaned history'!$A:$AK,COUNTA($A$1:M$1),0)</f>
        <v>0</v>
      </c>
      <c r="N11" s="6">
        <f>VLOOKUP($A11,'Normal history'!$A:$AK,COUNTA($A$1:N$1),0)-VLOOKUP($A11,'Cleaned history'!$A:$AK,COUNTA($A$1:N$1),0)</f>
        <v>0</v>
      </c>
      <c r="O11" s="6">
        <f>VLOOKUP($A11,'Normal history'!$A:$AK,COUNTA($A$1:O$1),0)-VLOOKUP($A11,'Cleaned history'!$A:$AK,COUNTA($A$1:O$1),0)</f>
        <v>0</v>
      </c>
      <c r="P11" s="6">
        <f>VLOOKUP($A11,'Normal history'!$A:$AK,COUNTA($A$1:P$1),0)-VLOOKUP($A11,'Cleaned history'!$A:$AK,COUNTA($A$1:P$1),0)</f>
        <v>0</v>
      </c>
      <c r="Q11" s="6">
        <f>VLOOKUP($A11,'Normal history'!$A:$AK,COUNTA($A$1:Q$1),0)-VLOOKUP($A11,'Cleaned history'!$A:$AK,COUNTA($A$1:Q$1),0)</f>
        <v>0</v>
      </c>
      <c r="R11" s="6">
        <f>VLOOKUP($A11,'Normal history'!$A:$AK,COUNTA($A$1:R$1),0)-VLOOKUP($A11,'Cleaned history'!$A:$AK,COUNTA($A$1:R$1),0)</f>
        <v>0</v>
      </c>
      <c r="S11" s="6">
        <f>VLOOKUP($A11,'Normal history'!$A:$AK,COUNTA($A$1:S$1),0)-VLOOKUP($A11,'Cleaned history'!$A:$AK,COUNTA($A$1:S$1),0)</f>
        <v>0</v>
      </c>
      <c r="T11" s="6">
        <f>VLOOKUP($A11,'Normal history'!$A:$AK,COUNTA($A$1:T$1),0)-VLOOKUP($A11,'Cleaned history'!$A:$AK,COUNTA($A$1:T$1),0)</f>
        <v>0</v>
      </c>
      <c r="U11" s="6">
        <f>VLOOKUP($A11,'Normal history'!$A:$AK,COUNTA($A$1:U$1),0)-VLOOKUP($A11,'Cleaned history'!$A:$AK,COUNTA($A$1:U$1),0)</f>
        <v>0</v>
      </c>
      <c r="V11" s="6">
        <f>VLOOKUP($A11,'Normal history'!$A:$AK,COUNTA($A$1:V$1),0)-VLOOKUP($A11,'Cleaned history'!$A:$AK,COUNTA($A$1:V$1),0)</f>
        <v>0</v>
      </c>
      <c r="W11" s="6">
        <f>VLOOKUP($A11,'Normal history'!$A:$AK,COUNTA($A$1:W$1),0)-VLOOKUP($A11,'Cleaned history'!$A:$AK,COUNTA($A$1:W$1),0)</f>
        <v>0</v>
      </c>
      <c r="X11" s="6">
        <f>VLOOKUP($A11,'Normal history'!$A:$AK,COUNTA($A$1:X$1),0)-VLOOKUP($A11,'Cleaned history'!$A:$AK,COUNTA($A$1:X$1),0)</f>
        <v>0</v>
      </c>
      <c r="Y11" s="6">
        <f>VLOOKUP($A11,'Normal history'!$A:$AK,COUNTA($A$1:Y$1),0)-VLOOKUP($A11,'Cleaned history'!$A:$AK,COUNTA($A$1:Y$1),0)</f>
        <v>0</v>
      </c>
      <c r="Z11" s="6">
        <f>VLOOKUP($A11,'Normal history'!$A:$AK,COUNTA($A$1:Z$1),0)-VLOOKUP($A11,'Cleaned history'!$A:$AK,COUNTA($A$1:Z$1),0)</f>
        <v>0</v>
      </c>
      <c r="AA11" s="6">
        <f>VLOOKUP($A11,'Normal history'!$A:$AK,COUNTA($A$1:AA$1),0)-VLOOKUP($A11,'Cleaned history'!$A:$AK,COUNTA($A$1:AA$1),0)</f>
        <v>0</v>
      </c>
      <c r="AB11" s="6">
        <f>VLOOKUP($A11,'Normal history'!$A:$AK,COUNTA($A$1:AB$1),0)-VLOOKUP($A11,'Cleaned history'!$A:$AK,COUNTA($A$1:AB$1),0)</f>
        <v>0</v>
      </c>
      <c r="AC11" s="6">
        <f>VLOOKUP($A11,'Normal history'!$A:$AK,COUNTA($A$1:AC$1),0)-VLOOKUP($A11,'Cleaned history'!$A:$AK,COUNTA($A$1:AC$1),0)</f>
        <v>0</v>
      </c>
      <c r="AD11" s="6">
        <f>VLOOKUP($A11,'Normal history'!$A:$AK,COUNTA($A$1:AD$1),0)-VLOOKUP($A11,'Cleaned history'!$A:$AK,COUNTA($A$1:AD$1),0)</f>
        <v>0</v>
      </c>
      <c r="AE11" s="6">
        <f>VLOOKUP($A11,'Normal history'!$A:$AK,COUNTA($A$1:AE$1),0)-VLOOKUP($A11,'Cleaned history'!$A:$AK,COUNTA($A$1:AE$1),0)</f>
        <v>0</v>
      </c>
      <c r="AF11" s="6">
        <f>VLOOKUP($A11,'Normal history'!$A:$AK,COUNTA($A$1:AF$1),0)-VLOOKUP($A11,'Cleaned history'!$A:$AK,COUNTA($A$1:AF$1),0)</f>
        <v>0</v>
      </c>
      <c r="AG11" s="6">
        <f>VLOOKUP($A11,'Normal history'!$A:$AK,COUNTA($A$1:AG$1),0)-VLOOKUP($A11,'Cleaned history'!$A:$AK,COUNTA($A$1:AG$1),0)</f>
        <v>0</v>
      </c>
      <c r="AH11" s="6">
        <f>VLOOKUP($A11,'Normal history'!$A:$AK,COUNTA($A$1:AH$1),0)-VLOOKUP($A11,'Cleaned history'!$A:$AK,COUNTA($A$1:AH$1),0)</f>
        <v>0</v>
      </c>
      <c r="AI11" s="6">
        <f>VLOOKUP($A11,'Normal history'!$A:$AK,COUNTA($A$1:AI$1),0)-VLOOKUP($A11,'Cleaned history'!$A:$AK,COUNTA($A$1:AI$1),0)</f>
        <v>0</v>
      </c>
      <c r="AJ11" s="6">
        <f>VLOOKUP($A11,'Normal history'!$A:$AK,COUNTA($A$1:AJ$1),0)-VLOOKUP($A11,'Cleaned history'!$A:$AK,COUNTA($A$1:AJ$1),0)</f>
        <v>0</v>
      </c>
      <c r="AK11" s="6">
        <f>VLOOKUP($A11,'Normal history'!$A:$AK,COUNTA($A$1:AK$1),0)-VLOOKUP($A11,'Cleaned history'!$A:$AK,COUNTA($A$1:AK$1),0)</f>
        <v>0</v>
      </c>
      <c r="AL11" s="5">
        <f t="shared" si="1"/>
        <v>6</v>
      </c>
      <c r="AM11" s="7" t="str">
        <f>VLOOKUP($AL11,'Master Data'!$A:$F,6,0)</f>
        <v>Alacsony Volatilitás</v>
      </c>
      <c r="AN11" s="7" t="str">
        <f>VLOOKUP($AL11,'Master Data'!$A:$F,2,0)</f>
        <v>Magyarország 2010-2013</v>
      </c>
      <c r="AO11" s="7" t="str">
        <f>VLOOKUP($AL11,'Master Data'!$A:$F,3,0)</f>
        <v>Észak-Magyarország</v>
      </c>
      <c r="AP11" s="7" t="str">
        <f>VLOOKUP($AL11,'Master Data'!$A:$F,4,0)</f>
        <v>-</v>
      </c>
      <c r="AQ11" s="7" t="str">
        <f>VLOOKUP($AL11,'Master Data'!$A:$F,5,0)</f>
        <v>-</v>
      </c>
      <c r="AR11" s="8">
        <f t="shared" si="2"/>
        <v>0</v>
      </c>
      <c r="AS11" s="7">
        <f t="shared" si="3"/>
        <v>0</v>
      </c>
      <c r="AT11" s="9">
        <f t="shared" si="4"/>
        <v>0</v>
      </c>
    </row>
    <row r="12" spans="1:46" x14ac:dyDescent="0.35">
      <c r="A12" s="10">
        <v>4</v>
      </c>
      <c r="B12" s="6">
        <f>VLOOKUP($A12,'Normal history'!$A:$AK,COUNTA($A$1:B$1),0)-VLOOKUP($A12,'Cleaned history'!$A:$AK,COUNTA($A$1:B$1),0)</f>
        <v>0</v>
      </c>
      <c r="C12" s="6">
        <f>VLOOKUP($A12,'Normal history'!$A:$AK,COUNTA($A$1:C$1),0)-VLOOKUP($A12,'Cleaned history'!$A:$AK,COUNTA($A$1:C$1),0)</f>
        <v>0</v>
      </c>
      <c r="D12" s="6">
        <f>VLOOKUP($A12,'Normal history'!$A:$AK,COUNTA($A$1:D$1),0)-VLOOKUP($A12,'Cleaned history'!$A:$AK,COUNTA($A$1:D$1),0)</f>
        <v>0</v>
      </c>
      <c r="E12" s="6">
        <f>VLOOKUP($A12,'Normal history'!$A:$AK,COUNTA($A$1:E$1),0)-VLOOKUP($A12,'Cleaned history'!$A:$AK,COUNTA($A$1:E$1),0)</f>
        <v>0</v>
      </c>
      <c r="F12" s="6">
        <f>VLOOKUP($A12,'Normal history'!$A:$AK,COUNTA($A$1:F$1),0)-VLOOKUP($A12,'Cleaned history'!$A:$AK,COUNTA($A$1:F$1),0)</f>
        <v>0</v>
      </c>
      <c r="G12" s="6">
        <f>VLOOKUP($A12,'Normal history'!$A:$AK,COUNTA($A$1:G$1),0)-VLOOKUP($A12,'Cleaned history'!$A:$AK,COUNTA($A$1:G$1),0)</f>
        <v>0</v>
      </c>
      <c r="H12" s="6">
        <f>VLOOKUP($A12,'Normal history'!$A:$AK,COUNTA($A$1:H$1),0)-VLOOKUP($A12,'Cleaned history'!$A:$AK,COUNTA($A$1:H$1),0)</f>
        <v>0</v>
      </c>
      <c r="I12" s="6">
        <f>VLOOKUP($A12,'Normal history'!$A:$AK,COUNTA($A$1:I$1),0)-VLOOKUP($A12,'Cleaned history'!$A:$AK,COUNTA($A$1:I$1),0)</f>
        <v>0</v>
      </c>
      <c r="J12" s="6">
        <f>VLOOKUP($A12,'Normal history'!$A:$AK,COUNTA($A$1:J$1),0)-VLOOKUP($A12,'Cleaned history'!$A:$AK,COUNTA($A$1:J$1),0)</f>
        <v>0</v>
      </c>
      <c r="K12" s="6">
        <f>VLOOKUP($A12,'Normal history'!$A:$AK,COUNTA($A$1:K$1),0)-VLOOKUP($A12,'Cleaned history'!$A:$AK,COUNTA($A$1:K$1),0)</f>
        <v>0</v>
      </c>
      <c r="L12" s="6">
        <f>VLOOKUP($A12,'Normal history'!$A:$AK,COUNTA($A$1:L$1),0)-VLOOKUP($A12,'Cleaned history'!$A:$AK,COUNTA($A$1:L$1),0)</f>
        <v>0</v>
      </c>
      <c r="M12" s="6">
        <f>VLOOKUP($A12,'Normal history'!$A:$AK,COUNTA($A$1:M$1),0)-VLOOKUP($A12,'Cleaned history'!$A:$AK,COUNTA($A$1:M$1),0)</f>
        <v>0</v>
      </c>
      <c r="N12" s="6">
        <f>VLOOKUP($A12,'Normal history'!$A:$AK,COUNTA($A$1:N$1),0)-VLOOKUP($A12,'Cleaned history'!$A:$AK,COUNTA($A$1:N$1),0)</f>
        <v>0</v>
      </c>
      <c r="O12" s="6">
        <f>VLOOKUP($A12,'Normal history'!$A:$AK,COUNTA($A$1:O$1),0)-VLOOKUP($A12,'Cleaned history'!$A:$AK,COUNTA($A$1:O$1),0)</f>
        <v>0</v>
      </c>
      <c r="P12" s="6">
        <f>VLOOKUP($A12,'Normal history'!$A:$AK,COUNTA($A$1:P$1),0)-VLOOKUP($A12,'Cleaned history'!$A:$AK,COUNTA($A$1:P$1),0)</f>
        <v>0</v>
      </c>
      <c r="Q12" s="6">
        <f>VLOOKUP($A12,'Normal history'!$A:$AK,COUNTA($A$1:Q$1),0)-VLOOKUP($A12,'Cleaned history'!$A:$AK,COUNTA($A$1:Q$1),0)</f>
        <v>0</v>
      </c>
      <c r="R12" s="6">
        <f>VLOOKUP($A12,'Normal history'!$A:$AK,COUNTA($A$1:R$1),0)-VLOOKUP($A12,'Cleaned history'!$A:$AK,COUNTA($A$1:R$1),0)</f>
        <v>0</v>
      </c>
      <c r="S12" s="6">
        <f>VLOOKUP($A12,'Normal history'!$A:$AK,COUNTA($A$1:S$1),0)-VLOOKUP($A12,'Cleaned history'!$A:$AK,COUNTA($A$1:S$1),0)</f>
        <v>0</v>
      </c>
      <c r="T12" s="6">
        <f>VLOOKUP($A12,'Normal history'!$A:$AK,COUNTA($A$1:T$1),0)-VLOOKUP($A12,'Cleaned history'!$A:$AK,COUNTA($A$1:T$1),0)</f>
        <v>0</v>
      </c>
      <c r="U12" s="6">
        <f>VLOOKUP($A12,'Normal history'!$A:$AK,COUNTA($A$1:U$1),0)-VLOOKUP($A12,'Cleaned history'!$A:$AK,COUNTA($A$1:U$1),0)</f>
        <v>0</v>
      </c>
      <c r="V12" s="6">
        <f>VLOOKUP($A12,'Normal history'!$A:$AK,COUNTA($A$1:V$1),0)-VLOOKUP($A12,'Cleaned history'!$A:$AK,COUNTA($A$1:V$1),0)</f>
        <v>0</v>
      </c>
      <c r="W12" s="6">
        <f>VLOOKUP($A12,'Normal history'!$A:$AK,COUNTA($A$1:W$1),0)-VLOOKUP($A12,'Cleaned history'!$A:$AK,COUNTA($A$1:W$1),0)</f>
        <v>0</v>
      </c>
      <c r="X12" s="6">
        <f>VLOOKUP($A12,'Normal history'!$A:$AK,COUNTA($A$1:X$1),0)-VLOOKUP($A12,'Cleaned history'!$A:$AK,COUNTA($A$1:X$1),0)</f>
        <v>0</v>
      </c>
      <c r="Y12" s="6">
        <f>VLOOKUP($A12,'Normal history'!$A:$AK,COUNTA($A$1:Y$1),0)-VLOOKUP($A12,'Cleaned history'!$A:$AK,COUNTA($A$1:Y$1),0)</f>
        <v>0</v>
      </c>
      <c r="Z12" s="6">
        <f>VLOOKUP($A12,'Normal history'!$A:$AK,COUNTA($A$1:Z$1),0)-VLOOKUP($A12,'Cleaned history'!$A:$AK,COUNTA($A$1:Z$1),0)</f>
        <v>0</v>
      </c>
      <c r="AA12" s="6">
        <f>VLOOKUP($A12,'Normal history'!$A:$AK,COUNTA($A$1:AA$1),0)-VLOOKUP($A12,'Cleaned history'!$A:$AK,COUNTA($A$1:AA$1),0)</f>
        <v>0</v>
      </c>
      <c r="AB12" s="6">
        <f>VLOOKUP($A12,'Normal history'!$A:$AK,COUNTA($A$1:AB$1),0)-VLOOKUP($A12,'Cleaned history'!$A:$AK,COUNTA($A$1:AB$1),0)</f>
        <v>0</v>
      </c>
      <c r="AC12" s="6">
        <f>VLOOKUP($A12,'Normal history'!$A:$AK,COUNTA($A$1:AC$1),0)-VLOOKUP($A12,'Cleaned history'!$A:$AK,COUNTA($A$1:AC$1),0)</f>
        <v>0</v>
      </c>
      <c r="AD12" s="6">
        <f>VLOOKUP($A12,'Normal history'!$A:$AK,COUNTA($A$1:AD$1),0)-VLOOKUP($A12,'Cleaned history'!$A:$AK,COUNTA($A$1:AD$1),0)</f>
        <v>0</v>
      </c>
      <c r="AE12" s="6">
        <f>VLOOKUP($A12,'Normal history'!$A:$AK,COUNTA($A$1:AE$1),0)-VLOOKUP($A12,'Cleaned history'!$A:$AK,COUNTA($A$1:AE$1),0)</f>
        <v>0</v>
      </c>
      <c r="AF12" s="6">
        <f>VLOOKUP($A12,'Normal history'!$A:$AK,COUNTA($A$1:AF$1),0)-VLOOKUP($A12,'Cleaned history'!$A:$AK,COUNTA($A$1:AF$1),0)</f>
        <v>0</v>
      </c>
      <c r="AG12" s="6">
        <f>VLOOKUP($A12,'Normal history'!$A:$AK,COUNTA($A$1:AG$1),0)-VLOOKUP($A12,'Cleaned history'!$A:$AK,COUNTA($A$1:AG$1),0)</f>
        <v>0</v>
      </c>
      <c r="AH12" s="6">
        <f>VLOOKUP($A12,'Normal history'!$A:$AK,COUNTA($A$1:AH$1),0)-VLOOKUP($A12,'Cleaned history'!$A:$AK,COUNTA($A$1:AH$1),0)</f>
        <v>0</v>
      </c>
      <c r="AI12" s="6">
        <f>VLOOKUP($A12,'Normal history'!$A:$AK,COUNTA($A$1:AI$1),0)-VLOOKUP($A12,'Cleaned history'!$A:$AK,COUNTA($A$1:AI$1),0)</f>
        <v>0</v>
      </c>
      <c r="AJ12" s="6">
        <f>VLOOKUP($A12,'Normal history'!$A:$AK,COUNTA($A$1:AJ$1),0)-VLOOKUP($A12,'Cleaned history'!$A:$AK,COUNTA($A$1:AJ$1),0)</f>
        <v>0</v>
      </c>
      <c r="AK12" s="6">
        <f>VLOOKUP($A12,'Normal history'!$A:$AK,COUNTA($A$1:AK$1),0)-VLOOKUP($A12,'Cleaned history'!$A:$AK,COUNTA($A$1:AK$1),0)</f>
        <v>0</v>
      </c>
      <c r="AL12" s="5">
        <f t="shared" si="1"/>
        <v>4</v>
      </c>
      <c r="AM12" s="7" t="str">
        <f>VLOOKUP($AL12,'Master Data'!$A:$F,6,0)</f>
        <v>Alacsony Volatilitás</v>
      </c>
      <c r="AN12" s="7" t="str">
        <f>VLOOKUP($AL12,'Master Data'!$A:$F,2,0)</f>
        <v>Magyarország 2010-2013</v>
      </c>
      <c r="AO12" s="7" t="str">
        <f>VLOOKUP($AL12,'Master Data'!$A:$F,3,0)</f>
        <v>Közép-Magyarország</v>
      </c>
      <c r="AP12" s="7" t="str">
        <f>VLOOKUP($AL12,'Master Data'!$A:$F,4,0)</f>
        <v>-</v>
      </c>
      <c r="AQ12" s="7" t="str">
        <f>VLOOKUP($AL12,'Master Data'!$A:$F,5,0)</f>
        <v>-</v>
      </c>
      <c r="AR12" s="8">
        <f t="shared" si="2"/>
        <v>0</v>
      </c>
      <c r="AS12" s="7">
        <f t="shared" si="3"/>
        <v>0</v>
      </c>
      <c r="AT12" s="9">
        <f t="shared" si="4"/>
        <v>0</v>
      </c>
    </row>
    <row r="13" spans="1:46" x14ac:dyDescent="0.35">
      <c r="A13" s="5">
        <v>2</v>
      </c>
      <c r="B13" s="6">
        <f>VLOOKUP($A13,'Normal history'!$A:$AK,COUNTA($A$1:B$1),0)-VLOOKUP($A13,'Cleaned history'!$A:$AK,COUNTA($A$1:B$1),0)</f>
        <v>0</v>
      </c>
      <c r="C13" s="6">
        <f>VLOOKUP($A13,'Normal history'!$A:$AK,COUNTA($A$1:C$1),0)-VLOOKUP($A13,'Cleaned history'!$A:$AK,COUNTA($A$1:C$1),0)</f>
        <v>0</v>
      </c>
      <c r="D13" s="6">
        <f>VLOOKUP($A13,'Normal history'!$A:$AK,COUNTA($A$1:D$1),0)-VLOOKUP($A13,'Cleaned history'!$A:$AK,COUNTA($A$1:D$1),0)</f>
        <v>0</v>
      </c>
      <c r="E13" s="6">
        <f>VLOOKUP($A13,'Normal history'!$A:$AK,COUNTA($A$1:E$1),0)-VLOOKUP($A13,'Cleaned history'!$A:$AK,COUNTA($A$1:E$1),0)</f>
        <v>0</v>
      </c>
      <c r="F13" s="6">
        <f>VLOOKUP($A13,'Normal history'!$A:$AK,COUNTA($A$1:F$1),0)-VLOOKUP($A13,'Cleaned history'!$A:$AK,COUNTA($A$1:F$1),0)</f>
        <v>0</v>
      </c>
      <c r="G13" s="6">
        <f>VLOOKUP($A13,'Normal history'!$A:$AK,COUNTA($A$1:G$1),0)-VLOOKUP($A13,'Cleaned history'!$A:$AK,COUNTA($A$1:G$1),0)</f>
        <v>0</v>
      </c>
      <c r="H13" s="6">
        <f>VLOOKUP($A13,'Normal history'!$A:$AK,COUNTA($A$1:H$1),0)-VLOOKUP($A13,'Cleaned history'!$A:$AK,COUNTA($A$1:H$1),0)</f>
        <v>0</v>
      </c>
      <c r="I13" s="6">
        <f>VLOOKUP($A13,'Normal history'!$A:$AK,COUNTA($A$1:I$1),0)-VLOOKUP($A13,'Cleaned history'!$A:$AK,COUNTA($A$1:I$1),0)</f>
        <v>0</v>
      </c>
      <c r="J13" s="6">
        <f>VLOOKUP($A13,'Normal history'!$A:$AK,COUNTA($A$1:J$1),0)-VLOOKUP($A13,'Cleaned history'!$A:$AK,COUNTA($A$1:J$1),0)</f>
        <v>0</v>
      </c>
      <c r="K13" s="6">
        <f>VLOOKUP($A13,'Normal history'!$A:$AK,COUNTA($A$1:K$1),0)-VLOOKUP($A13,'Cleaned history'!$A:$AK,COUNTA($A$1:K$1),0)</f>
        <v>0</v>
      </c>
      <c r="L13" s="6">
        <f>VLOOKUP($A13,'Normal history'!$A:$AK,COUNTA($A$1:L$1),0)-VLOOKUP($A13,'Cleaned history'!$A:$AK,COUNTA($A$1:L$1),0)</f>
        <v>0</v>
      </c>
      <c r="M13" s="6">
        <f>VLOOKUP($A13,'Normal history'!$A:$AK,COUNTA($A$1:M$1),0)-VLOOKUP($A13,'Cleaned history'!$A:$AK,COUNTA($A$1:M$1),0)</f>
        <v>0</v>
      </c>
      <c r="N13" s="6">
        <f>VLOOKUP($A13,'Normal history'!$A:$AK,COUNTA($A$1:N$1),0)-VLOOKUP($A13,'Cleaned history'!$A:$AK,COUNTA($A$1:N$1),0)</f>
        <v>0</v>
      </c>
      <c r="O13" s="6">
        <f>VLOOKUP($A13,'Normal history'!$A:$AK,COUNTA($A$1:O$1),0)-VLOOKUP($A13,'Cleaned history'!$A:$AK,COUNTA($A$1:O$1),0)</f>
        <v>0</v>
      </c>
      <c r="P13" s="6">
        <f>VLOOKUP($A13,'Normal history'!$A:$AK,COUNTA($A$1:P$1),0)-VLOOKUP($A13,'Cleaned history'!$A:$AK,COUNTA($A$1:P$1),0)</f>
        <v>0</v>
      </c>
      <c r="Q13" s="6">
        <f>VLOOKUP($A13,'Normal history'!$A:$AK,COUNTA($A$1:Q$1),0)-VLOOKUP($A13,'Cleaned history'!$A:$AK,COUNTA($A$1:Q$1),0)</f>
        <v>0</v>
      </c>
      <c r="R13" s="6">
        <f>VLOOKUP($A13,'Normal history'!$A:$AK,COUNTA($A$1:R$1),0)-VLOOKUP($A13,'Cleaned history'!$A:$AK,COUNTA($A$1:R$1),0)</f>
        <v>0</v>
      </c>
      <c r="S13" s="6">
        <f>VLOOKUP($A13,'Normal history'!$A:$AK,COUNTA($A$1:S$1),0)-VLOOKUP($A13,'Cleaned history'!$A:$AK,COUNTA($A$1:S$1),0)</f>
        <v>0</v>
      </c>
      <c r="T13" s="6">
        <f>VLOOKUP($A13,'Normal history'!$A:$AK,COUNTA($A$1:T$1),0)-VLOOKUP($A13,'Cleaned history'!$A:$AK,COUNTA($A$1:T$1),0)</f>
        <v>0</v>
      </c>
      <c r="U13" s="6">
        <f>VLOOKUP($A13,'Normal history'!$A:$AK,COUNTA($A$1:U$1),0)-VLOOKUP($A13,'Cleaned history'!$A:$AK,COUNTA($A$1:U$1),0)</f>
        <v>0</v>
      </c>
      <c r="V13" s="6">
        <f>VLOOKUP($A13,'Normal history'!$A:$AK,COUNTA($A$1:V$1),0)-VLOOKUP($A13,'Cleaned history'!$A:$AK,COUNTA($A$1:V$1),0)</f>
        <v>0</v>
      </c>
      <c r="W13" s="6">
        <f>VLOOKUP($A13,'Normal history'!$A:$AK,COUNTA($A$1:W$1),0)-VLOOKUP($A13,'Cleaned history'!$A:$AK,COUNTA($A$1:W$1),0)</f>
        <v>0</v>
      </c>
      <c r="X13" s="6">
        <f>VLOOKUP($A13,'Normal history'!$A:$AK,COUNTA($A$1:X$1),0)-VLOOKUP($A13,'Cleaned history'!$A:$AK,COUNTA($A$1:X$1),0)</f>
        <v>0</v>
      </c>
      <c r="Y13" s="6">
        <f>VLOOKUP($A13,'Normal history'!$A:$AK,COUNTA($A$1:Y$1),0)-VLOOKUP($A13,'Cleaned history'!$A:$AK,COUNTA($A$1:Y$1),0)</f>
        <v>0</v>
      </c>
      <c r="Z13" s="6">
        <f>VLOOKUP($A13,'Normal history'!$A:$AK,COUNTA($A$1:Z$1),0)-VLOOKUP($A13,'Cleaned history'!$A:$AK,COUNTA($A$1:Z$1),0)</f>
        <v>0</v>
      </c>
      <c r="AA13" s="6">
        <f>VLOOKUP($A13,'Normal history'!$A:$AK,COUNTA($A$1:AA$1),0)-VLOOKUP($A13,'Cleaned history'!$A:$AK,COUNTA($A$1:AA$1),0)</f>
        <v>0</v>
      </c>
      <c r="AB13" s="6">
        <f>VLOOKUP($A13,'Normal history'!$A:$AK,COUNTA($A$1:AB$1),0)-VLOOKUP($A13,'Cleaned history'!$A:$AK,COUNTA($A$1:AB$1),0)</f>
        <v>0</v>
      </c>
      <c r="AC13" s="6">
        <f>VLOOKUP($A13,'Normal history'!$A:$AK,COUNTA($A$1:AC$1),0)-VLOOKUP($A13,'Cleaned history'!$A:$AK,COUNTA($A$1:AC$1),0)</f>
        <v>0</v>
      </c>
      <c r="AD13" s="6">
        <f>VLOOKUP($A13,'Normal history'!$A:$AK,COUNTA($A$1:AD$1),0)-VLOOKUP($A13,'Cleaned history'!$A:$AK,COUNTA($A$1:AD$1),0)</f>
        <v>0</v>
      </c>
      <c r="AE13" s="6">
        <f>VLOOKUP($A13,'Normal history'!$A:$AK,COUNTA($A$1:AE$1),0)-VLOOKUP($A13,'Cleaned history'!$A:$AK,COUNTA($A$1:AE$1),0)</f>
        <v>0</v>
      </c>
      <c r="AF13" s="6">
        <f>VLOOKUP($A13,'Normal history'!$A:$AK,COUNTA($A$1:AF$1),0)-VLOOKUP($A13,'Cleaned history'!$A:$AK,COUNTA($A$1:AF$1),0)</f>
        <v>0</v>
      </c>
      <c r="AG13" s="6">
        <f>VLOOKUP($A13,'Normal history'!$A:$AK,COUNTA($A$1:AG$1),0)-VLOOKUP($A13,'Cleaned history'!$A:$AK,COUNTA($A$1:AG$1),0)</f>
        <v>0</v>
      </c>
      <c r="AH13" s="6">
        <f>VLOOKUP($A13,'Normal history'!$A:$AK,COUNTA($A$1:AH$1),0)-VLOOKUP($A13,'Cleaned history'!$A:$AK,COUNTA($A$1:AH$1),0)</f>
        <v>0</v>
      </c>
      <c r="AI13" s="6">
        <f>VLOOKUP($A13,'Normal history'!$A:$AK,COUNTA($A$1:AI$1),0)-VLOOKUP($A13,'Cleaned history'!$A:$AK,COUNTA($A$1:AI$1),0)</f>
        <v>0</v>
      </c>
      <c r="AJ13" s="6">
        <f>VLOOKUP($A13,'Normal history'!$A:$AK,COUNTA($A$1:AJ$1),0)-VLOOKUP($A13,'Cleaned history'!$A:$AK,COUNTA($A$1:AJ$1),0)</f>
        <v>0</v>
      </c>
      <c r="AK13" s="6">
        <f>VLOOKUP($A13,'Normal history'!$A:$AK,COUNTA($A$1:AK$1),0)-VLOOKUP($A13,'Cleaned history'!$A:$AK,COUNTA($A$1:AK$1),0)</f>
        <v>0</v>
      </c>
      <c r="AL13" s="5">
        <f t="shared" si="1"/>
        <v>2</v>
      </c>
      <c r="AM13" s="7" t="str">
        <f>VLOOKUP($AL13,'Master Data'!$A:$F,6,0)</f>
        <v>Alacsony Volatilitás</v>
      </c>
      <c r="AN13" s="7" t="str">
        <f>VLOOKUP($AL13,'Master Data'!$A:$F,2,0)</f>
        <v>Magyarország 2009-2011</v>
      </c>
      <c r="AO13" s="7" t="str">
        <f>VLOOKUP($AL13,'Master Data'!$A:$F,3,0)</f>
        <v>Nyugat-Dunántúl</v>
      </c>
      <c r="AP13" s="7" t="str">
        <f>VLOOKUP($AL13,'Master Data'!$A:$F,4,0)</f>
        <v>-</v>
      </c>
      <c r="AQ13" s="7" t="str">
        <f>VLOOKUP($AL13,'Master Data'!$A:$F,5,0)</f>
        <v>-</v>
      </c>
      <c r="AR13" s="8">
        <f t="shared" si="2"/>
        <v>0</v>
      </c>
      <c r="AS13" s="7">
        <f t="shared" si="3"/>
        <v>0</v>
      </c>
      <c r="AT13" s="9">
        <f t="shared" si="4"/>
        <v>0</v>
      </c>
    </row>
    <row r="14" spans="1:46" x14ac:dyDescent="0.35">
      <c r="A14" s="10">
        <v>3</v>
      </c>
      <c r="B14" s="6">
        <f>VLOOKUP($A14,'Normal history'!$A:$AK,COUNTA($A$1:B$1),0)-VLOOKUP($A14,'Cleaned history'!$A:$AK,COUNTA($A$1:B$1),0)</f>
        <v>0</v>
      </c>
      <c r="C14" s="6">
        <f>VLOOKUP($A14,'Normal history'!$A:$AK,COUNTA($A$1:C$1),0)-VLOOKUP($A14,'Cleaned history'!$A:$AK,COUNTA($A$1:C$1),0)</f>
        <v>0</v>
      </c>
      <c r="D14" s="6">
        <f>VLOOKUP($A14,'Normal history'!$A:$AK,COUNTA($A$1:D$1),0)-VLOOKUP($A14,'Cleaned history'!$A:$AK,COUNTA($A$1:D$1),0)</f>
        <v>0</v>
      </c>
      <c r="E14" s="6">
        <f>VLOOKUP($A14,'Normal history'!$A:$AK,COUNTA($A$1:E$1),0)-VLOOKUP($A14,'Cleaned history'!$A:$AK,COUNTA($A$1:E$1),0)</f>
        <v>0</v>
      </c>
      <c r="F14" s="6">
        <f>VLOOKUP($A14,'Normal history'!$A:$AK,COUNTA($A$1:F$1),0)-VLOOKUP($A14,'Cleaned history'!$A:$AK,COUNTA($A$1:F$1),0)</f>
        <v>0</v>
      </c>
      <c r="G14" s="6">
        <f>VLOOKUP($A14,'Normal history'!$A:$AK,COUNTA($A$1:G$1),0)-VLOOKUP($A14,'Cleaned history'!$A:$AK,COUNTA($A$1:G$1),0)</f>
        <v>0</v>
      </c>
      <c r="H14" s="6">
        <f>VLOOKUP($A14,'Normal history'!$A:$AK,COUNTA($A$1:H$1),0)-VLOOKUP($A14,'Cleaned history'!$A:$AK,COUNTA($A$1:H$1),0)</f>
        <v>0</v>
      </c>
      <c r="I14" s="6">
        <f>VLOOKUP($A14,'Normal history'!$A:$AK,COUNTA($A$1:I$1),0)-VLOOKUP($A14,'Cleaned history'!$A:$AK,COUNTA($A$1:I$1),0)</f>
        <v>0</v>
      </c>
      <c r="J14" s="6">
        <f>VLOOKUP($A14,'Normal history'!$A:$AK,COUNTA($A$1:J$1),0)-VLOOKUP($A14,'Cleaned history'!$A:$AK,COUNTA($A$1:J$1),0)</f>
        <v>0</v>
      </c>
      <c r="K14" s="6">
        <f>VLOOKUP($A14,'Normal history'!$A:$AK,COUNTA($A$1:K$1),0)-VLOOKUP($A14,'Cleaned history'!$A:$AK,COUNTA($A$1:K$1),0)</f>
        <v>0</v>
      </c>
      <c r="L14" s="6">
        <f>VLOOKUP($A14,'Normal history'!$A:$AK,COUNTA($A$1:L$1),0)-VLOOKUP($A14,'Cleaned history'!$A:$AK,COUNTA($A$1:L$1),0)</f>
        <v>0</v>
      </c>
      <c r="M14" s="6">
        <f>VLOOKUP($A14,'Normal history'!$A:$AK,COUNTA($A$1:M$1),0)-VLOOKUP($A14,'Cleaned history'!$A:$AK,COUNTA($A$1:M$1),0)</f>
        <v>0</v>
      </c>
      <c r="N14" s="6">
        <f>VLOOKUP($A14,'Normal history'!$A:$AK,COUNTA($A$1:N$1),0)-VLOOKUP($A14,'Cleaned history'!$A:$AK,COUNTA($A$1:N$1),0)</f>
        <v>0</v>
      </c>
      <c r="O14" s="6">
        <f>VLOOKUP($A14,'Normal history'!$A:$AK,COUNTA($A$1:O$1),0)-VLOOKUP($A14,'Cleaned history'!$A:$AK,COUNTA($A$1:O$1),0)</f>
        <v>0</v>
      </c>
      <c r="P14" s="6">
        <f>VLOOKUP($A14,'Normal history'!$A:$AK,COUNTA($A$1:P$1),0)-VLOOKUP($A14,'Cleaned history'!$A:$AK,COUNTA($A$1:P$1),0)</f>
        <v>0</v>
      </c>
      <c r="Q14" s="6">
        <f>VLOOKUP($A14,'Normal history'!$A:$AK,COUNTA($A$1:Q$1),0)-VLOOKUP($A14,'Cleaned history'!$A:$AK,COUNTA($A$1:Q$1),0)</f>
        <v>-92309.920000000042</v>
      </c>
      <c r="R14" s="6">
        <f>VLOOKUP($A14,'Normal history'!$A:$AK,COUNTA($A$1:R$1),0)-VLOOKUP($A14,'Cleaned history'!$A:$AK,COUNTA($A$1:R$1),0)</f>
        <v>0</v>
      </c>
      <c r="S14" s="6">
        <f>VLOOKUP($A14,'Normal history'!$A:$AK,COUNTA($A$1:S$1),0)-VLOOKUP($A14,'Cleaned history'!$A:$AK,COUNTA($A$1:S$1),0)</f>
        <v>0</v>
      </c>
      <c r="T14" s="6">
        <f>VLOOKUP($A14,'Normal history'!$A:$AK,COUNTA($A$1:T$1),0)-VLOOKUP($A14,'Cleaned history'!$A:$AK,COUNTA($A$1:T$1),0)</f>
        <v>0</v>
      </c>
      <c r="U14" s="6">
        <f>VLOOKUP($A14,'Normal history'!$A:$AK,COUNTA($A$1:U$1),0)-VLOOKUP($A14,'Cleaned history'!$A:$AK,COUNTA($A$1:U$1),0)</f>
        <v>0</v>
      </c>
      <c r="V14" s="6">
        <f>VLOOKUP($A14,'Normal history'!$A:$AK,COUNTA($A$1:V$1),0)-VLOOKUP($A14,'Cleaned history'!$A:$AK,COUNTA($A$1:V$1),0)</f>
        <v>0</v>
      </c>
      <c r="W14" s="6">
        <f>VLOOKUP($A14,'Normal history'!$A:$AK,COUNTA($A$1:W$1),0)-VLOOKUP($A14,'Cleaned history'!$A:$AK,COUNTA($A$1:W$1),0)</f>
        <v>0</v>
      </c>
      <c r="X14" s="6">
        <f>VLOOKUP($A14,'Normal history'!$A:$AK,COUNTA($A$1:X$1),0)-VLOOKUP($A14,'Cleaned history'!$A:$AK,COUNTA($A$1:X$1),0)</f>
        <v>0</v>
      </c>
      <c r="Y14" s="6">
        <f>VLOOKUP($A14,'Normal history'!$A:$AK,COUNTA($A$1:Y$1),0)-VLOOKUP($A14,'Cleaned history'!$A:$AK,COUNTA($A$1:Y$1),0)</f>
        <v>0</v>
      </c>
      <c r="Z14" s="6">
        <f>VLOOKUP($A14,'Normal history'!$A:$AK,COUNTA($A$1:Z$1),0)-VLOOKUP($A14,'Cleaned history'!$A:$AK,COUNTA($A$1:Z$1),0)</f>
        <v>0</v>
      </c>
      <c r="AA14" s="6">
        <f>VLOOKUP($A14,'Normal history'!$A:$AK,COUNTA($A$1:AA$1),0)-VLOOKUP($A14,'Cleaned history'!$A:$AK,COUNTA($A$1:AA$1),0)</f>
        <v>0</v>
      </c>
      <c r="AB14" s="6">
        <f>VLOOKUP($A14,'Normal history'!$A:$AK,COUNTA($A$1:AB$1),0)-VLOOKUP($A14,'Cleaned history'!$A:$AK,COUNTA($A$1:AB$1),0)</f>
        <v>0</v>
      </c>
      <c r="AC14" s="6">
        <f>VLOOKUP($A14,'Normal history'!$A:$AK,COUNTA($A$1:AC$1),0)-VLOOKUP($A14,'Cleaned history'!$A:$AK,COUNTA($A$1:AC$1),0)</f>
        <v>0</v>
      </c>
      <c r="AD14" s="6">
        <f>VLOOKUP($A14,'Normal history'!$A:$AK,COUNTA($A$1:AD$1),0)-VLOOKUP($A14,'Cleaned history'!$A:$AK,COUNTA($A$1:AD$1),0)</f>
        <v>0</v>
      </c>
      <c r="AE14" s="6">
        <f>VLOOKUP($A14,'Normal history'!$A:$AK,COUNTA($A$1:AE$1),0)-VLOOKUP($A14,'Cleaned history'!$A:$AK,COUNTA($A$1:AE$1),0)</f>
        <v>0</v>
      </c>
      <c r="AF14" s="6">
        <f>VLOOKUP($A14,'Normal history'!$A:$AK,COUNTA($A$1:AF$1),0)-VLOOKUP($A14,'Cleaned history'!$A:$AK,COUNTA($A$1:AF$1),0)</f>
        <v>0</v>
      </c>
      <c r="AG14" s="6">
        <f>VLOOKUP($A14,'Normal history'!$A:$AK,COUNTA($A$1:AG$1),0)-VLOOKUP($A14,'Cleaned history'!$A:$AK,COUNTA($A$1:AG$1),0)</f>
        <v>0</v>
      </c>
      <c r="AH14" s="6">
        <f>VLOOKUP($A14,'Normal history'!$A:$AK,COUNTA($A$1:AH$1),0)-VLOOKUP($A14,'Cleaned history'!$A:$AK,COUNTA($A$1:AH$1),0)</f>
        <v>0</v>
      </c>
      <c r="AI14" s="6">
        <f>VLOOKUP($A14,'Normal history'!$A:$AK,COUNTA($A$1:AI$1),0)-VLOOKUP($A14,'Cleaned history'!$A:$AK,COUNTA($A$1:AI$1),0)</f>
        <v>0</v>
      </c>
      <c r="AJ14" s="6">
        <f>VLOOKUP($A14,'Normal history'!$A:$AK,COUNTA($A$1:AJ$1),0)-VLOOKUP($A14,'Cleaned history'!$A:$AK,COUNTA($A$1:AJ$1),0)</f>
        <v>0</v>
      </c>
      <c r="AK14" s="6">
        <f>VLOOKUP($A14,'Normal history'!$A:$AK,COUNTA($A$1:AK$1),0)-VLOOKUP($A14,'Cleaned history'!$A:$AK,COUNTA($A$1:AK$1),0)</f>
        <v>0</v>
      </c>
      <c r="AL14" s="5">
        <f t="shared" si="1"/>
        <v>3</v>
      </c>
      <c r="AM14" s="7" t="str">
        <f>VLOOKUP($AL14,'Master Data'!$A:$F,6,0)</f>
        <v>Alacsony Volatilitás</v>
      </c>
      <c r="AN14" s="7" t="str">
        <f>VLOOKUP($AL14,'Master Data'!$A:$F,2,0)</f>
        <v>Magyarország 2009-2011</v>
      </c>
      <c r="AO14" s="7" t="str">
        <f>VLOOKUP($AL14,'Master Data'!$A:$F,3,0)</f>
        <v>Közép-Magyarország</v>
      </c>
      <c r="AP14" s="7" t="str">
        <f>VLOOKUP($AL14,'Master Data'!$A:$F,4,0)</f>
        <v>-</v>
      </c>
      <c r="AQ14" s="7" t="str">
        <f>VLOOKUP($AL14,'Master Data'!$A:$F,5,0)</f>
        <v>-</v>
      </c>
      <c r="AR14" s="8">
        <f>COUNTIF(B14:AK14,"&gt;0")</f>
        <v>0</v>
      </c>
      <c r="AS14" s="7">
        <f t="shared" si="3"/>
        <v>0</v>
      </c>
      <c r="AT14" s="9">
        <f t="shared" si="4"/>
        <v>-92309.920000000042</v>
      </c>
    </row>
    <row r="15" spans="1:46" x14ac:dyDescent="0.35">
      <c r="A15" s="10">
        <v>1</v>
      </c>
      <c r="B15" s="6">
        <f>VLOOKUP($A15,'Normal history'!$A:$AK,COUNTA($A$1:B$1),0)-VLOOKUP($A15,'Cleaned history'!$A:$AK,COUNTA($A$1:B$1),0)</f>
        <v>0</v>
      </c>
      <c r="C15" s="6">
        <f>VLOOKUP($A15,'Normal history'!$A:$AK,COUNTA($A$1:C$1),0)-VLOOKUP($A15,'Cleaned history'!$A:$AK,COUNTA($A$1:C$1),0)</f>
        <v>0</v>
      </c>
      <c r="D15" s="6">
        <f>VLOOKUP($A15,'Normal history'!$A:$AK,COUNTA($A$1:D$1),0)-VLOOKUP($A15,'Cleaned history'!$A:$AK,COUNTA($A$1:D$1),0)</f>
        <v>0</v>
      </c>
      <c r="E15" s="6">
        <f>VLOOKUP($A15,'Normal history'!$A:$AK,COUNTA($A$1:E$1),0)-VLOOKUP($A15,'Cleaned history'!$A:$AK,COUNTA($A$1:E$1),0)</f>
        <v>0</v>
      </c>
      <c r="F15" s="6">
        <f>VLOOKUP($A15,'Normal history'!$A:$AK,COUNTA($A$1:F$1),0)-VLOOKUP($A15,'Cleaned history'!$A:$AK,COUNTA($A$1:F$1),0)</f>
        <v>0</v>
      </c>
      <c r="G15" s="6">
        <f>VLOOKUP($A15,'Normal history'!$A:$AK,COUNTA($A$1:G$1),0)-VLOOKUP($A15,'Cleaned history'!$A:$AK,COUNTA($A$1:G$1),0)</f>
        <v>0</v>
      </c>
      <c r="H15" s="6">
        <f>VLOOKUP($A15,'Normal history'!$A:$AK,COUNTA($A$1:H$1),0)-VLOOKUP($A15,'Cleaned history'!$A:$AK,COUNTA($A$1:H$1),0)</f>
        <v>0</v>
      </c>
      <c r="I15" s="6">
        <f>VLOOKUP($A15,'Normal history'!$A:$AK,COUNTA($A$1:I$1),0)-VLOOKUP($A15,'Cleaned history'!$A:$AK,COUNTA($A$1:I$1),0)</f>
        <v>0</v>
      </c>
      <c r="J15" s="6">
        <f>VLOOKUP($A15,'Normal history'!$A:$AK,COUNTA($A$1:J$1),0)-VLOOKUP($A15,'Cleaned history'!$A:$AK,COUNTA($A$1:J$1),0)</f>
        <v>0</v>
      </c>
      <c r="K15" s="6">
        <f>VLOOKUP($A15,'Normal history'!$A:$AK,COUNTA($A$1:K$1),0)-VLOOKUP($A15,'Cleaned history'!$A:$AK,COUNTA($A$1:K$1),0)</f>
        <v>0</v>
      </c>
      <c r="L15" s="6">
        <f>VLOOKUP($A15,'Normal history'!$A:$AK,COUNTA($A$1:L$1),0)-VLOOKUP($A15,'Cleaned history'!$A:$AK,COUNTA($A$1:L$1),0)</f>
        <v>0</v>
      </c>
      <c r="M15" s="6">
        <f>VLOOKUP($A15,'Normal history'!$A:$AK,COUNTA($A$1:M$1),0)-VLOOKUP($A15,'Cleaned history'!$A:$AK,COUNTA($A$1:M$1),0)</f>
        <v>0</v>
      </c>
      <c r="N15" s="6">
        <f>VLOOKUP($A15,'Normal history'!$A:$AK,COUNTA($A$1:N$1),0)-VLOOKUP($A15,'Cleaned history'!$A:$AK,COUNTA($A$1:N$1),0)</f>
        <v>0</v>
      </c>
      <c r="O15" s="6">
        <f>VLOOKUP($A15,'Normal history'!$A:$AK,COUNTA($A$1:O$1),0)-VLOOKUP($A15,'Cleaned history'!$A:$AK,COUNTA($A$1:O$1),0)</f>
        <v>0</v>
      </c>
      <c r="P15" s="6">
        <f>VLOOKUP($A15,'Normal history'!$A:$AK,COUNTA($A$1:P$1),0)-VLOOKUP($A15,'Cleaned history'!$A:$AK,COUNTA($A$1:P$1),0)</f>
        <v>0</v>
      </c>
      <c r="Q15" s="6">
        <f>VLOOKUP($A15,'Normal history'!$A:$AK,COUNTA($A$1:Q$1),0)-VLOOKUP($A15,'Cleaned history'!$A:$AK,COUNTA($A$1:Q$1),0)</f>
        <v>0</v>
      </c>
      <c r="R15" s="6">
        <f>VLOOKUP($A15,'Normal history'!$A:$AK,COUNTA($A$1:R$1),0)-VLOOKUP($A15,'Cleaned history'!$A:$AK,COUNTA($A$1:R$1),0)</f>
        <v>0</v>
      </c>
      <c r="S15" s="6">
        <f>VLOOKUP($A15,'Normal history'!$A:$AK,COUNTA($A$1:S$1),0)-VLOOKUP($A15,'Cleaned history'!$A:$AK,COUNTA($A$1:S$1),0)</f>
        <v>0</v>
      </c>
      <c r="T15" s="6">
        <f>VLOOKUP($A15,'Normal history'!$A:$AK,COUNTA($A$1:T$1),0)-VLOOKUP($A15,'Cleaned history'!$A:$AK,COUNTA($A$1:T$1),0)</f>
        <v>0</v>
      </c>
      <c r="U15" s="6">
        <f>VLOOKUP($A15,'Normal history'!$A:$AK,COUNTA($A$1:U$1),0)-VLOOKUP($A15,'Cleaned history'!$A:$AK,COUNTA($A$1:U$1),0)</f>
        <v>-178573.95999999996</v>
      </c>
      <c r="V15" s="6">
        <f>VLOOKUP($A15,'Normal history'!$A:$AK,COUNTA($A$1:V$1),0)-VLOOKUP($A15,'Cleaned history'!$A:$AK,COUNTA($A$1:V$1),0)</f>
        <v>0</v>
      </c>
      <c r="W15" s="6">
        <f>VLOOKUP($A15,'Normal history'!$A:$AK,COUNTA($A$1:W$1),0)-VLOOKUP($A15,'Cleaned history'!$A:$AK,COUNTA($A$1:W$1),0)</f>
        <v>0</v>
      </c>
      <c r="X15" s="6">
        <f>VLOOKUP($A15,'Normal history'!$A:$AK,COUNTA($A$1:X$1),0)-VLOOKUP($A15,'Cleaned history'!$A:$AK,COUNTA($A$1:X$1),0)</f>
        <v>0</v>
      </c>
      <c r="Y15" s="6">
        <f>VLOOKUP($A15,'Normal history'!$A:$AK,COUNTA($A$1:Y$1),0)-VLOOKUP($A15,'Cleaned history'!$A:$AK,COUNTA($A$1:Y$1),0)</f>
        <v>0</v>
      </c>
      <c r="Z15" s="6">
        <f>VLOOKUP($A15,'Normal history'!$A:$AK,COUNTA($A$1:Z$1),0)-VLOOKUP($A15,'Cleaned history'!$A:$AK,COUNTA($A$1:Z$1),0)</f>
        <v>0</v>
      </c>
      <c r="AA15" s="6">
        <f>VLOOKUP($A15,'Normal history'!$A:$AK,COUNTA($A$1:AA$1),0)-VLOOKUP($A15,'Cleaned history'!$A:$AK,COUNTA($A$1:AA$1),0)</f>
        <v>0</v>
      </c>
      <c r="AB15" s="6">
        <f>VLOOKUP($A15,'Normal history'!$A:$AK,COUNTA($A$1:AB$1),0)-VLOOKUP($A15,'Cleaned history'!$A:$AK,COUNTA($A$1:AB$1),0)</f>
        <v>0</v>
      </c>
      <c r="AC15" s="6">
        <f>VLOOKUP($A15,'Normal history'!$A:$AK,COUNTA($A$1:AC$1),0)-VLOOKUP($A15,'Cleaned history'!$A:$AK,COUNTA($A$1:AC$1),0)</f>
        <v>0</v>
      </c>
      <c r="AD15" s="6">
        <f>VLOOKUP($A15,'Normal history'!$A:$AK,COUNTA($A$1:AD$1),0)-VLOOKUP($A15,'Cleaned history'!$A:$AK,COUNTA($A$1:AD$1),0)</f>
        <v>0</v>
      </c>
      <c r="AE15" s="6">
        <f>VLOOKUP($A15,'Normal history'!$A:$AK,COUNTA($A$1:AE$1),0)-VLOOKUP($A15,'Cleaned history'!$A:$AK,COUNTA($A$1:AE$1),0)</f>
        <v>0</v>
      </c>
      <c r="AF15" s="6">
        <f>VLOOKUP($A15,'Normal history'!$A:$AK,COUNTA($A$1:AF$1),0)-VLOOKUP($A15,'Cleaned history'!$A:$AK,COUNTA($A$1:AF$1),0)</f>
        <v>0</v>
      </c>
      <c r="AG15" s="6">
        <f>VLOOKUP($A15,'Normal history'!$A:$AK,COUNTA($A$1:AG$1),0)-VLOOKUP($A15,'Cleaned history'!$A:$AK,COUNTA($A$1:AG$1),0)</f>
        <v>0</v>
      </c>
      <c r="AH15" s="6">
        <f>VLOOKUP($A15,'Normal history'!$A:$AK,COUNTA($A$1:AH$1),0)-VLOOKUP($A15,'Cleaned history'!$A:$AK,COUNTA($A$1:AH$1),0)</f>
        <v>0</v>
      </c>
      <c r="AI15" s="6">
        <f>VLOOKUP($A15,'Normal history'!$A:$AK,COUNTA($A$1:AI$1),0)-VLOOKUP($A15,'Cleaned history'!$A:$AK,COUNTA($A$1:AI$1),0)</f>
        <v>0</v>
      </c>
      <c r="AJ15" s="6">
        <f>VLOOKUP($A15,'Normal history'!$A:$AK,COUNTA($A$1:AJ$1),0)-VLOOKUP($A15,'Cleaned history'!$A:$AK,COUNTA($A$1:AJ$1),0)</f>
        <v>0</v>
      </c>
      <c r="AK15" s="6">
        <f>VLOOKUP($A15,'Normal history'!$A:$AK,COUNTA($A$1:AK$1),0)-VLOOKUP($A15,'Cleaned history'!$A:$AK,COUNTA($A$1:AK$1),0)</f>
        <v>0</v>
      </c>
      <c r="AL15" s="5">
        <f t="shared" si="1"/>
        <v>1</v>
      </c>
      <c r="AM15" s="7" t="str">
        <f>VLOOKUP($AL15,'Master Data'!$A:$F,6,0)</f>
        <v>Alacsony Volatilitás</v>
      </c>
      <c r="AN15" s="7" t="str">
        <f>VLOOKUP($AL15,'Master Data'!$A:$F,2,0)</f>
        <v>Magyarország 2010-2013</v>
      </c>
      <c r="AO15" s="7" t="str">
        <f>VLOOKUP($AL15,'Master Data'!$A:$F,3,0)</f>
        <v>Nyugat-Dunántúl</v>
      </c>
      <c r="AP15" s="7" t="str">
        <f>VLOOKUP($AL15,'Master Data'!$A:$F,4,0)</f>
        <v>-</v>
      </c>
      <c r="AQ15" s="7" t="str">
        <f>VLOOKUP($AL15,'Master Data'!$A:$F,5,0)</f>
        <v>-</v>
      </c>
      <c r="AR15" s="8">
        <f t="shared" si="2"/>
        <v>0</v>
      </c>
      <c r="AS15" s="7">
        <f t="shared" si="3"/>
        <v>0</v>
      </c>
      <c r="AT15" s="9">
        <f t="shared" si="4"/>
        <v>-178573.95999999996</v>
      </c>
    </row>
  </sheetData>
  <autoFilter ref="A1:AT15">
    <sortState ref="A2:AT15">
      <sortCondition descending="1" ref="AT1:AT15"/>
    </sortState>
  </autoFilter>
  <conditionalFormatting sqref="AR2:AR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5"/>
  <sheetViews>
    <sheetView workbookViewId="0"/>
  </sheetViews>
  <sheetFormatPr defaultRowHeight="14.5" x14ac:dyDescent="0.35"/>
  <cols>
    <col min="39" max="39" width="18.54296875" bestFit="1" customWidth="1"/>
    <col min="40" max="40" width="22.7265625" bestFit="1" customWidth="1"/>
    <col min="41" max="41" width="19.54296875" bestFit="1" customWidth="1"/>
  </cols>
  <sheetData>
    <row r="1" spans="1:46" ht="72.5" x14ac:dyDescent="0.35">
      <c r="A1" s="1" t="s">
        <v>0</v>
      </c>
      <c r="B1" s="2">
        <v>39814</v>
      </c>
      <c r="C1" s="3">
        <v>39845</v>
      </c>
      <c r="D1" s="3">
        <v>39873</v>
      </c>
      <c r="E1" s="3">
        <v>39904</v>
      </c>
      <c r="F1" s="3">
        <v>39934</v>
      </c>
      <c r="G1" s="3">
        <v>39965</v>
      </c>
      <c r="H1" s="3">
        <v>39995</v>
      </c>
      <c r="I1" s="3">
        <v>40026</v>
      </c>
      <c r="J1" s="3">
        <v>40057</v>
      </c>
      <c r="K1" s="3">
        <v>40087</v>
      </c>
      <c r="L1" s="3">
        <v>40118</v>
      </c>
      <c r="M1" s="3">
        <v>40148</v>
      </c>
      <c r="N1" s="3">
        <v>40179</v>
      </c>
      <c r="O1" s="3">
        <v>40210</v>
      </c>
      <c r="P1" s="3">
        <v>40238</v>
      </c>
      <c r="Q1" s="3">
        <v>40269</v>
      </c>
      <c r="R1" s="3">
        <v>40299</v>
      </c>
      <c r="S1" s="3">
        <v>40330</v>
      </c>
      <c r="T1" s="3">
        <v>40360</v>
      </c>
      <c r="U1" s="3">
        <v>40391</v>
      </c>
      <c r="V1" s="3">
        <v>40422</v>
      </c>
      <c r="W1" s="3">
        <v>40452</v>
      </c>
      <c r="X1" s="3">
        <v>40483</v>
      </c>
      <c r="Y1" s="3">
        <v>40513</v>
      </c>
      <c r="Z1" s="3">
        <v>40544</v>
      </c>
      <c r="AA1" s="3">
        <v>40575</v>
      </c>
      <c r="AB1" s="3">
        <v>40603</v>
      </c>
      <c r="AC1" s="3">
        <v>40634</v>
      </c>
      <c r="AD1" s="3">
        <v>40664</v>
      </c>
      <c r="AE1" s="3">
        <v>40695</v>
      </c>
      <c r="AF1" s="3">
        <v>40725</v>
      </c>
      <c r="AG1" s="3">
        <v>40756</v>
      </c>
      <c r="AH1" s="3">
        <v>40787</v>
      </c>
      <c r="AI1" s="3">
        <v>40817</v>
      </c>
      <c r="AJ1" s="3">
        <v>40848</v>
      </c>
      <c r="AK1" s="3">
        <v>40878</v>
      </c>
      <c r="AL1" s="1" t="s">
        <v>11</v>
      </c>
      <c r="AM1" s="1" t="s">
        <v>17</v>
      </c>
      <c r="AN1" s="1" t="s">
        <v>12</v>
      </c>
      <c r="AO1" s="1" t="s">
        <v>13</v>
      </c>
      <c r="AP1" s="1" t="s">
        <v>14</v>
      </c>
      <c r="AQ1" s="1" t="s">
        <v>15</v>
      </c>
      <c r="AR1" s="4" t="s">
        <v>16</v>
      </c>
      <c r="AS1" s="4" t="s">
        <v>18</v>
      </c>
      <c r="AT1" s="1" t="s">
        <v>19</v>
      </c>
    </row>
    <row r="2" spans="1:46" x14ac:dyDescent="0.35">
      <c r="A2" s="10" t="s">
        <v>10</v>
      </c>
      <c r="B2" s="6">
        <f>ABS(VLOOKUP($A2,'2009-11'!$A:$AK,COUNTA($A$1:B$1),0)-VLOOKUP($A2,'2010-13'!$A:$AK,COUNTA($A$1:B$1),0))</f>
        <v>0</v>
      </c>
      <c r="C2" s="6">
        <f>ABS(VLOOKUP($A2,'2009-11'!$A:$AK,COUNTA($A$1:C$1),0)-VLOOKUP($A2,'2010-13'!$A:$AK,COUNTA($A$1:C$1),0))</f>
        <v>0</v>
      </c>
      <c r="D2" s="6">
        <f>ABS(VLOOKUP($A2,'2009-11'!$A:$AK,COUNTA($A$1:D$1),0)-VLOOKUP($A2,'2010-13'!$A:$AK,COUNTA($A$1:D$1),0))</f>
        <v>0</v>
      </c>
      <c r="E2" s="6">
        <f>ABS(VLOOKUP($A2,'2009-11'!$A:$AK,COUNTA($A$1:E$1),0)-VLOOKUP($A2,'2010-13'!$A:$AK,COUNTA($A$1:E$1),0))</f>
        <v>0</v>
      </c>
      <c r="F2" s="6">
        <f>ABS(VLOOKUP($A2,'2009-11'!$A:$AK,COUNTA($A$1:F$1),0)-VLOOKUP($A2,'2010-13'!$A:$AK,COUNTA($A$1:F$1),0))</f>
        <v>0</v>
      </c>
      <c r="G2" s="6">
        <f>ABS(VLOOKUP($A2,'2009-11'!$A:$AK,COUNTA($A$1:G$1),0)-VLOOKUP($A2,'2010-13'!$A:$AK,COUNTA($A$1:G$1),0))</f>
        <v>0</v>
      </c>
      <c r="H2" s="6">
        <f>ABS(VLOOKUP($A2,'2009-11'!$A:$AK,COUNTA($A$1:H$1),0)-VLOOKUP($A2,'2010-13'!$A:$AK,COUNTA($A$1:H$1),0))</f>
        <v>0</v>
      </c>
      <c r="I2" s="6">
        <f>ABS(VLOOKUP($A2,'2009-11'!$A:$AK,COUNTA($A$1:I$1),0)-VLOOKUP($A2,'2010-13'!$A:$AK,COUNTA($A$1:I$1),0))</f>
        <v>0</v>
      </c>
      <c r="J2" s="6">
        <f>ABS(VLOOKUP($A2,'2009-11'!$A:$AK,COUNTA($A$1:J$1),0)-VLOOKUP($A2,'2010-13'!$A:$AK,COUNTA($A$1:J$1),0))</f>
        <v>0</v>
      </c>
      <c r="K2" s="6">
        <f>ABS(VLOOKUP($A2,'2009-11'!$A:$AK,COUNTA($A$1:K$1),0)-VLOOKUP($A2,'2010-13'!$A:$AK,COUNTA($A$1:K$1),0))</f>
        <v>0</v>
      </c>
      <c r="L2" s="6">
        <f>ABS(VLOOKUP($A2,'2009-11'!$A:$AK,COUNTA($A$1:L$1),0)-VLOOKUP($A2,'2010-13'!$A:$AK,COUNTA($A$1:L$1),0))</f>
        <v>0</v>
      </c>
      <c r="M2" s="6">
        <f>ABS(VLOOKUP($A2,'2009-11'!$A:$AK,COUNTA($A$1:M$1),0)-VLOOKUP($A2,'2010-13'!$A:$AK,COUNTA($A$1:M$1),0))</f>
        <v>0</v>
      </c>
      <c r="N2" s="6">
        <f>ABS(VLOOKUP($A2,'2009-11'!$A:$AK,COUNTA($A$1:N$1),0)-VLOOKUP($A2,'2010-13'!$A:$AK,COUNTA($A$1:N$1),0))</f>
        <v>0</v>
      </c>
      <c r="O2" s="6">
        <f>ABS(VLOOKUP($A2,'2009-11'!$A:$AK,COUNTA($A$1:O$1),0)-VLOOKUP($A2,'2010-13'!$A:$AK,COUNTA($A$1:O$1),0))</f>
        <v>0</v>
      </c>
      <c r="P2" s="6">
        <f>ABS(VLOOKUP($A2,'2009-11'!$A:$AK,COUNTA($A$1:P$1),0)-VLOOKUP($A2,'2010-13'!$A:$AK,COUNTA($A$1:P$1),0))</f>
        <v>0</v>
      </c>
      <c r="Q2" s="6">
        <f>ABS(VLOOKUP($A2,'2009-11'!$A:$AK,COUNTA($A$1:Q$1),0)-VLOOKUP($A2,'2010-13'!$A:$AK,COUNTA($A$1:Q$1),0))</f>
        <v>0</v>
      </c>
      <c r="R2" s="6">
        <f>ABS(VLOOKUP($A2,'2009-11'!$A:$AK,COUNTA($A$1:R$1),0)-VLOOKUP($A2,'2010-13'!$A:$AK,COUNTA($A$1:R$1),0))</f>
        <v>0</v>
      </c>
      <c r="S2" s="6">
        <f>ABS(VLOOKUP($A2,'2009-11'!$A:$AK,COUNTA($A$1:S$1),0)-VLOOKUP($A2,'2010-13'!$A:$AK,COUNTA($A$1:S$1),0))</f>
        <v>0</v>
      </c>
      <c r="T2" s="6">
        <f>ABS(VLOOKUP($A2,'2009-11'!$A:$AK,COUNTA($A$1:T$1),0)-VLOOKUP($A2,'2010-13'!$A:$AK,COUNTA($A$1:T$1),0))</f>
        <v>0</v>
      </c>
      <c r="U2" s="6">
        <f>ABS(VLOOKUP($A2,'2009-11'!$A:$AK,COUNTA($A$1:U$1),0)-VLOOKUP($A2,'2010-13'!$A:$AK,COUNTA($A$1:U$1),0))</f>
        <v>41761.900000000023</v>
      </c>
      <c r="V2" s="6">
        <f>ABS(VLOOKUP($A2,'2009-11'!$A:$AK,COUNTA($A$1:V$1),0)-VLOOKUP($A2,'2010-13'!$A:$AK,COUNTA($A$1:V$1),0))</f>
        <v>0</v>
      </c>
      <c r="W2" s="6">
        <f>ABS(VLOOKUP($A2,'2009-11'!$A:$AK,COUNTA($A$1:W$1),0)-VLOOKUP($A2,'2010-13'!$A:$AK,COUNTA($A$1:W$1),0))</f>
        <v>0</v>
      </c>
      <c r="X2" s="6">
        <f>ABS(VLOOKUP($A2,'2009-11'!$A:$AK,COUNTA($A$1:X$1),0)-VLOOKUP($A2,'2010-13'!$A:$AK,COUNTA($A$1:X$1),0))</f>
        <v>0</v>
      </c>
      <c r="Y2" s="6">
        <f>ABS(VLOOKUP($A2,'2009-11'!$A:$AK,COUNTA($A$1:Y$1),0)-VLOOKUP($A2,'2010-13'!$A:$AK,COUNTA($A$1:Y$1),0))</f>
        <v>0</v>
      </c>
      <c r="Z2" s="6">
        <f>ABS(VLOOKUP($A2,'2009-11'!$A:$AK,COUNTA($A$1:Z$1),0)-VLOOKUP($A2,'2010-13'!$A:$AK,COUNTA($A$1:Z$1),0))</f>
        <v>0</v>
      </c>
      <c r="AA2" s="6">
        <f>ABS(VLOOKUP($A2,'2009-11'!$A:$AK,COUNTA($A$1:AA$1),0)-VLOOKUP($A2,'2010-13'!$A:$AK,COUNTA($A$1:AA$1),0))</f>
        <v>0</v>
      </c>
      <c r="AB2" s="6">
        <f>ABS(VLOOKUP($A2,'2009-11'!$A:$AK,COUNTA($A$1:AB$1),0)-VLOOKUP($A2,'2010-13'!$A:$AK,COUNTA($A$1:AB$1),0))</f>
        <v>0</v>
      </c>
      <c r="AC2" s="6">
        <f>ABS(VLOOKUP($A2,'2009-11'!$A:$AK,COUNTA($A$1:AC$1),0)-VLOOKUP($A2,'2010-13'!$A:$AK,COUNTA($A$1:AC$1),0))</f>
        <v>0</v>
      </c>
      <c r="AD2" s="6">
        <f>ABS(VLOOKUP($A2,'2009-11'!$A:$AK,COUNTA($A$1:AD$1),0)-VLOOKUP($A2,'2010-13'!$A:$AK,COUNTA($A$1:AD$1),0))</f>
        <v>0</v>
      </c>
      <c r="AE2" s="6">
        <f>ABS(VLOOKUP($A2,'2009-11'!$A:$AK,COUNTA($A$1:AE$1),0)-VLOOKUP($A2,'2010-13'!$A:$AK,COUNTA($A$1:AE$1),0))</f>
        <v>0</v>
      </c>
      <c r="AF2" s="6">
        <f>ABS(VLOOKUP($A2,'2009-11'!$A:$AK,COUNTA($A$1:AF$1),0)-VLOOKUP($A2,'2010-13'!$A:$AK,COUNTA($A$1:AF$1),0))</f>
        <v>0</v>
      </c>
      <c r="AG2" s="6">
        <f>ABS(VLOOKUP($A2,'2009-11'!$A:$AK,COUNTA($A$1:AG$1),0)-VLOOKUP($A2,'2010-13'!$A:$AK,COUNTA($A$1:AG$1),0))</f>
        <v>0</v>
      </c>
      <c r="AH2" s="6">
        <f>ABS(VLOOKUP($A2,'2009-11'!$A:$AK,COUNTA($A$1:AH$1),0)-VLOOKUP($A2,'2010-13'!$A:$AK,COUNTA($A$1:AH$1),0))</f>
        <v>0</v>
      </c>
      <c r="AI2" s="6">
        <f>ABS(VLOOKUP($A2,'2009-11'!$A:$AK,COUNTA($A$1:AI$1),0)-VLOOKUP($A2,'2010-13'!$A:$AK,COUNTA($A$1:AI$1),0))</f>
        <v>0</v>
      </c>
      <c r="AJ2" s="6">
        <f>ABS(VLOOKUP($A2,'2009-11'!$A:$AK,COUNTA($A$1:AJ$1),0)-VLOOKUP($A2,'2010-13'!$A:$AK,COUNTA($A$1:AJ$1),0))</f>
        <v>0</v>
      </c>
      <c r="AK2" s="6">
        <f>ABS(VLOOKUP($A2,'2009-11'!$A:$AK,COUNTA($A$1:AK$1),0)-VLOOKUP($A2,'2010-13'!$A:$AK,COUNTA($A$1:AK$1),0))</f>
        <v>0</v>
      </c>
      <c r="AL2" s="5" t="str">
        <f t="shared" ref="AL2:AL8" si="0">A2</f>
        <v>Dél-Alföld</v>
      </c>
      <c r="AM2" s="7" t="e">
        <f>VLOOKUP($AL2,'Master Data'!$A:$F,6,0)</f>
        <v>#N/A</v>
      </c>
      <c r="AN2" s="7" t="e">
        <f>VLOOKUP($AL2,'Master Data'!$A:$F,2,0)</f>
        <v>#N/A</v>
      </c>
      <c r="AO2" s="7" t="e">
        <f>VLOOKUP($AL2,'Master Data'!$A:$F,3,0)</f>
        <v>#N/A</v>
      </c>
      <c r="AP2" s="7" t="e">
        <f>VLOOKUP($AL2,'Master Data'!$A:$F,4,0)</f>
        <v>#N/A</v>
      </c>
      <c r="AQ2" s="7" t="e">
        <f>VLOOKUP($AL2,'Master Data'!$A:$F,5,0)</f>
        <v>#N/A</v>
      </c>
      <c r="AR2" s="8">
        <f t="shared" ref="AR2:AR8" si="1">COUNTIF(B2:AK2,"&gt;0")</f>
        <v>1</v>
      </c>
      <c r="AS2" s="7">
        <f t="shared" ref="AS2:AS8" si="2">COUNTIF(Z2:AK2,"&gt;0")</f>
        <v>0</v>
      </c>
      <c r="AT2" s="9">
        <f>SUM(B2:AK2)</f>
        <v>41761.900000000023</v>
      </c>
    </row>
    <row r="3" spans="1:46" x14ac:dyDescent="0.35">
      <c r="A3" s="10" t="s">
        <v>9</v>
      </c>
      <c r="B3" s="6">
        <f>ABS(VLOOKUP($A3,'2009-11'!$A:$AK,COUNTA($A$1:B$1),0)-VLOOKUP($A3,'2010-13'!$A:$AK,COUNTA($A$1:B$1),0))</f>
        <v>0</v>
      </c>
      <c r="C3" s="6">
        <f>ABS(VLOOKUP($A3,'2009-11'!$A:$AK,COUNTA($A$1:C$1),0)-VLOOKUP($A3,'2010-13'!$A:$AK,COUNTA($A$1:C$1),0))</f>
        <v>0</v>
      </c>
      <c r="D3" s="6">
        <f>ABS(VLOOKUP($A3,'2009-11'!$A:$AK,COUNTA($A$1:D$1),0)-VLOOKUP($A3,'2010-13'!$A:$AK,COUNTA($A$1:D$1),0))</f>
        <v>0</v>
      </c>
      <c r="E3" s="6">
        <f>ABS(VLOOKUP($A3,'2009-11'!$A:$AK,COUNTA($A$1:E$1),0)-VLOOKUP($A3,'2010-13'!$A:$AK,COUNTA($A$1:E$1),0))</f>
        <v>0</v>
      </c>
      <c r="F3" s="6">
        <f>ABS(VLOOKUP($A3,'2009-11'!$A:$AK,COUNTA($A$1:F$1),0)-VLOOKUP($A3,'2010-13'!$A:$AK,COUNTA($A$1:F$1),0))</f>
        <v>0</v>
      </c>
      <c r="G3" s="6">
        <f>ABS(VLOOKUP($A3,'2009-11'!$A:$AK,COUNTA($A$1:G$1),0)-VLOOKUP($A3,'2010-13'!$A:$AK,COUNTA($A$1:G$1),0))</f>
        <v>0</v>
      </c>
      <c r="H3" s="6">
        <f>ABS(VLOOKUP($A3,'2009-11'!$A:$AK,COUNTA($A$1:H$1),0)-VLOOKUP($A3,'2010-13'!$A:$AK,COUNTA($A$1:H$1),0))</f>
        <v>109273.78000000003</v>
      </c>
      <c r="I3" s="6">
        <f>ABS(VLOOKUP($A3,'2009-11'!$A:$AK,COUNTA($A$1:I$1),0)-VLOOKUP($A3,'2010-13'!$A:$AK,COUNTA($A$1:I$1),0))</f>
        <v>0</v>
      </c>
      <c r="J3" s="6">
        <f>ABS(VLOOKUP($A3,'2009-11'!$A:$AK,COUNTA($A$1:J$1),0)-VLOOKUP($A3,'2010-13'!$A:$AK,COUNTA($A$1:J$1),0))</f>
        <v>0</v>
      </c>
      <c r="K3" s="6">
        <f>ABS(VLOOKUP($A3,'2009-11'!$A:$AK,COUNTA($A$1:K$1),0)-VLOOKUP($A3,'2010-13'!$A:$AK,COUNTA($A$1:K$1),0))</f>
        <v>0</v>
      </c>
      <c r="L3" s="6">
        <f>ABS(VLOOKUP($A3,'2009-11'!$A:$AK,COUNTA($A$1:L$1),0)-VLOOKUP($A3,'2010-13'!$A:$AK,COUNTA($A$1:L$1),0))</f>
        <v>0</v>
      </c>
      <c r="M3" s="6">
        <f>ABS(VLOOKUP($A3,'2009-11'!$A:$AK,COUNTA($A$1:M$1),0)-VLOOKUP($A3,'2010-13'!$A:$AK,COUNTA($A$1:M$1),0))</f>
        <v>0</v>
      </c>
      <c r="N3" s="6">
        <f>ABS(VLOOKUP($A3,'2009-11'!$A:$AK,COUNTA($A$1:N$1),0)-VLOOKUP($A3,'2010-13'!$A:$AK,COUNTA($A$1:N$1),0))</f>
        <v>0</v>
      </c>
      <c r="O3" s="6">
        <f>ABS(VLOOKUP($A3,'2009-11'!$A:$AK,COUNTA($A$1:O$1),0)-VLOOKUP($A3,'2010-13'!$A:$AK,COUNTA($A$1:O$1),0))</f>
        <v>0</v>
      </c>
      <c r="P3" s="6">
        <f>ABS(VLOOKUP($A3,'2009-11'!$A:$AK,COUNTA($A$1:P$1),0)-VLOOKUP($A3,'2010-13'!$A:$AK,COUNTA($A$1:P$1),0))</f>
        <v>0</v>
      </c>
      <c r="Q3" s="6">
        <f>ABS(VLOOKUP($A3,'2009-11'!$A:$AK,COUNTA($A$1:Q$1),0)-VLOOKUP($A3,'2010-13'!$A:$AK,COUNTA($A$1:Q$1),0))</f>
        <v>0</v>
      </c>
      <c r="R3" s="6">
        <f>ABS(VLOOKUP($A3,'2009-11'!$A:$AK,COUNTA($A$1:R$1),0)-VLOOKUP($A3,'2010-13'!$A:$AK,COUNTA($A$1:R$1),0))</f>
        <v>0</v>
      </c>
      <c r="S3" s="6">
        <f>ABS(VLOOKUP($A3,'2009-11'!$A:$AK,COUNTA($A$1:S$1),0)-VLOOKUP($A3,'2010-13'!$A:$AK,COUNTA($A$1:S$1),0))</f>
        <v>0</v>
      </c>
      <c r="T3" s="6">
        <f>ABS(VLOOKUP($A3,'2009-11'!$A:$AK,COUNTA($A$1:T$1),0)-VLOOKUP($A3,'2010-13'!$A:$AK,COUNTA($A$1:T$1),0))</f>
        <v>0</v>
      </c>
      <c r="U3" s="6">
        <f>ABS(VLOOKUP($A3,'2009-11'!$A:$AK,COUNTA($A$1:U$1),0)-VLOOKUP($A3,'2010-13'!$A:$AK,COUNTA($A$1:U$1),0))</f>
        <v>0</v>
      </c>
      <c r="V3" s="6">
        <f>ABS(VLOOKUP($A3,'2009-11'!$A:$AK,COUNTA($A$1:V$1),0)-VLOOKUP($A3,'2010-13'!$A:$AK,COUNTA($A$1:V$1),0))</f>
        <v>0</v>
      </c>
      <c r="W3" s="6">
        <f>ABS(VLOOKUP($A3,'2009-11'!$A:$AK,COUNTA($A$1:W$1),0)-VLOOKUP($A3,'2010-13'!$A:$AK,COUNTA($A$1:W$1),0))</f>
        <v>0</v>
      </c>
      <c r="X3" s="6">
        <f>ABS(VLOOKUP($A3,'2009-11'!$A:$AK,COUNTA($A$1:X$1),0)-VLOOKUP($A3,'2010-13'!$A:$AK,COUNTA($A$1:X$1),0))</f>
        <v>0</v>
      </c>
      <c r="Y3" s="6">
        <f>ABS(VLOOKUP($A3,'2009-11'!$A:$AK,COUNTA($A$1:Y$1),0)-VLOOKUP($A3,'2010-13'!$A:$AK,COUNTA($A$1:Y$1),0))</f>
        <v>0</v>
      </c>
      <c r="Z3" s="6">
        <f>ABS(VLOOKUP($A3,'2009-11'!$A:$AK,COUNTA($A$1:Z$1),0)-VLOOKUP($A3,'2010-13'!$A:$AK,COUNTA($A$1:Z$1),0))</f>
        <v>0</v>
      </c>
      <c r="AA3" s="6">
        <f>ABS(VLOOKUP($A3,'2009-11'!$A:$AK,COUNTA($A$1:AA$1),0)-VLOOKUP($A3,'2010-13'!$A:$AK,COUNTA($A$1:AA$1),0))</f>
        <v>0</v>
      </c>
      <c r="AB3" s="6">
        <f>ABS(VLOOKUP($A3,'2009-11'!$A:$AK,COUNTA($A$1:AB$1),0)-VLOOKUP($A3,'2010-13'!$A:$AK,COUNTA($A$1:AB$1),0))</f>
        <v>0</v>
      </c>
      <c r="AC3" s="6">
        <f>ABS(VLOOKUP($A3,'2009-11'!$A:$AK,COUNTA($A$1:AC$1),0)-VLOOKUP($A3,'2010-13'!$A:$AK,COUNTA($A$1:AC$1),0))</f>
        <v>0</v>
      </c>
      <c r="AD3" s="6">
        <f>ABS(VLOOKUP($A3,'2009-11'!$A:$AK,COUNTA($A$1:AD$1),0)-VLOOKUP($A3,'2010-13'!$A:$AK,COUNTA($A$1:AD$1),0))</f>
        <v>0</v>
      </c>
      <c r="AE3" s="6">
        <f>ABS(VLOOKUP($A3,'2009-11'!$A:$AK,COUNTA($A$1:AE$1),0)-VLOOKUP($A3,'2010-13'!$A:$AK,COUNTA($A$1:AE$1),0))</f>
        <v>0</v>
      </c>
      <c r="AF3" s="6">
        <f>ABS(VLOOKUP($A3,'2009-11'!$A:$AK,COUNTA($A$1:AF$1),0)-VLOOKUP($A3,'2010-13'!$A:$AK,COUNTA($A$1:AF$1),0))</f>
        <v>0</v>
      </c>
      <c r="AG3" s="6">
        <f>ABS(VLOOKUP($A3,'2009-11'!$A:$AK,COUNTA($A$1:AG$1),0)-VLOOKUP($A3,'2010-13'!$A:$AK,COUNTA($A$1:AG$1),0))</f>
        <v>0</v>
      </c>
      <c r="AH3" s="6">
        <f>ABS(VLOOKUP($A3,'2009-11'!$A:$AK,COUNTA($A$1:AH$1),0)-VLOOKUP($A3,'2010-13'!$A:$AK,COUNTA($A$1:AH$1),0))</f>
        <v>0</v>
      </c>
      <c r="AI3" s="6">
        <f>ABS(VLOOKUP($A3,'2009-11'!$A:$AK,COUNTA($A$1:AI$1),0)-VLOOKUP($A3,'2010-13'!$A:$AK,COUNTA($A$1:AI$1),0))</f>
        <v>0</v>
      </c>
      <c r="AJ3" s="6">
        <f>ABS(VLOOKUP($A3,'2009-11'!$A:$AK,COUNTA($A$1:AJ$1),0)-VLOOKUP($A3,'2010-13'!$A:$AK,COUNTA($A$1:AJ$1),0))</f>
        <v>0</v>
      </c>
      <c r="AK3" s="6">
        <f>ABS(VLOOKUP($A3,'2009-11'!$A:$AK,COUNTA($A$1:AK$1),0)-VLOOKUP($A3,'2010-13'!$A:$AK,COUNTA($A$1:AK$1),0))</f>
        <v>0</v>
      </c>
      <c r="AL3" s="5" t="str">
        <f t="shared" si="0"/>
        <v>Észak-Alföld</v>
      </c>
      <c r="AM3" s="7" t="e">
        <f>VLOOKUP($AL3,'Master Data'!$A:$F,6,0)</f>
        <v>#N/A</v>
      </c>
      <c r="AN3" s="7" t="e">
        <f>VLOOKUP($AL3,'Master Data'!$A:$F,2,0)</f>
        <v>#N/A</v>
      </c>
      <c r="AO3" s="7" t="e">
        <f>VLOOKUP($AL3,'Master Data'!$A:$F,3,0)</f>
        <v>#N/A</v>
      </c>
      <c r="AP3" s="7" t="e">
        <f>VLOOKUP($AL3,'Master Data'!$A:$F,4,0)</f>
        <v>#N/A</v>
      </c>
      <c r="AQ3" s="7" t="e">
        <f>VLOOKUP($AL3,'Master Data'!$A:$F,5,0)</f>
        <v>#N/A</v>
      </c>
      <c r="AR3" s="8">
        <f t="shared" si="1"/>
        <v>1</v>
      </c>
      <c r="AS3" s="7">
        <f t="shared" si="2"/>
        <v>0</v>
      </c>
      <c r="AT3" s="9">
        <f t="shared" ref="AT3:AT8" si="3">SUM(B3:AK3)</f>
        <v>109273.78000000003</v>
      </c>
    </row>
    <row r="4" spans="1:46" x14ac:dyDescent="0.35">
      <c r="A4" s="10" t="s">
        <v>8</v>
      </c>
      <c r="B4" s="6">
        <f>ABS(VLOOKUP($A4,'2009-11'!$A:$AK,COUNTA($A$1:B$1),0)-VLOOKUP($A4,'2010-13'!$A:$AK,COUNTA($A$1:B$1),0))</f>
        <v>0</v>
      </c>
      <c r="C4" s="6">
        <f>ABS(VLOOKUP($A4,'2009-11'!$A:$AK,COUNTA($A$1:C$1),0)-VLOOKUP($A4,'2010-13'!$A:$AK,COUNTA($A$1:C$1),0))</f>
        <v>0</v>
      </c>
      <c r="D4" s="6">
        <f>ABS(VLOOKUP($A4,'2009-11'!$A:$AK,COUNTA($A$1:D$1),0)-VLOOKUP($A4,'2010-13'!$A:$AK,COUNTA($A$1:D$1),0))</f>
        <v>0</v>
      </c>
      <c r="E4" s="6">
        <f>ABS(VLOOKUP($A4,'2009-11'!$A:$AK,COUNTA($A$1:E$1),0)-VLOOKUP($A4,'2010-13'!$A:$AK,COUNTA($A$1:E$1),0))</f>
        <v>0</v>
      </c>
      <c r="F4" s="6">
        <f>ABS(VLOOKUP($A4,'2009-11'!$A:$AK,COUNTA($A$1:F$1),0)-VLOOKUP($A4,'2010-13'!$A:$AK,COUNTA($A$1:F$1),0))</f>
        <v>0</v>
      </c>
      <c r="G4" s="6">
        <f>ABS(VLOOKUP($A4,'2009-11'!$A:$AK,COUNTA($A$1:G$1),0)-VLOOKUP($A4,'2010-13'!$A:$AK,COUNTA($A$1:G$1),0))</f>
        <v>0</v>
      </c>
      <c r="H4" s="6">
        <f>ABS(VLOOKUP($A4,'2009-11'!$A:$AK,COUNTA($A$1:H$1),0)-VLOOKUP($A4,'2010-13'!$A:$AK,COUNTA($A$1:H$1),0))</f>
        <v>0</v>
      </c>
      <c r="I4" s="6">
        <f>ABS(VLOOKUP($A4,'2009-11'!$A:$AK,COUNTA($A$1:I$1),0)-VLOOKUP($A4,'2010-13'!$A:$AK,COUNTA($A$1:I$1),0))</f>
        <v>0</v>
      </c>
      <c r="J4" s="6">
        <f>ABS(VLOOKUP($A4,'2009-11'!$A:$AK,COUNTA($A$1:J$1),0)-VLOOKUP($A4,'2010-13'!$A:$AK,COUNTA($A$1:J$1),0))</f>
        <v>0</v>
      </c>
      <c r="K4" s="6">
        <f>ABS(VLOOKUP($A4,'2009-11'!$A:$AK,COUNTA($A$1:K$1),0)-VLOOKUP($A4,'2010-13'!$A:$AK,COUNTA($A$1:K$1),0))</f>
        <v>0</v>
      </c>
      <c r="L4" s="6">
        <f>ABS(VLOOKUP($A4,'2009-11'!$A:$AK,COUNTA($A$1:L$1),0)-VLOOKUP($A4,'2010-13'!$A:$AK,COUNTA($A$1:L$1),0))</f>
        <v>0</v>
      </c>
      <c r="M4" s="6">
        <f>ABS(VLOOKUP($A4,'2009-11'!$A:$AK,COUNTA($A$1:M$1),0)-VLOOKUP($A4,'2010-13'!$A:$AK,COUNTA($A$1:M$1),0))</f>
        <v>0</v>
      </c>
      <c r="N4" s="6">
        <f>ABS(VLOOKUP($A4,'2009-11'!$A:$AK,COUNTA($A$1:N$1),0)-VLOOKUP($A4,'2010-13'!$A:$AK,COUNTA($A$1:N$1),0))</f>
        <v>0</v>
      </c>
      <c r="O4" s="6">
        <f>ABS(VLOOKUP($A4,'2009-11'!$A:$AK,COUNTA($A$1:O$1),0)-VLOOKUP($A4,'2010-13'!$A:$AK,COUNTA($A$1:O$1),0))</f>
        <v>0</v>
      </c>
      <c r="P4" s="6">
        <f>ABS(VLOOKUP($A4,'2009-11'!$A:$AK,COUNTA($A$1:P$1),0)-VLOOKUP($A4,'2010-13'!$A:$AK,COUNTA($A$1:P$1),0))</f>
        <v>0</v>
      </c>
      <c r="Q4" s="6">
        <f>ABS(VLOOKUP($A4,'2009-11'!$A:$AK,COUNTA($A$1:Q$1),0)-VLOOKUP($A4,'2010-13'!$A:$AK,COUNTA($A$1:Q$1),0))</f>
        <v>0</v>
      </c>
      <c r="R4" s="6">
        <f>ABS(VLOOKUP($A4,'2009-11'!$A:$AK,COUNTA($A$1:R$1),0)-VLOOKUP($A4,'2010-13'!$A:$AK,COUNTA($A$1:R$1),0))</f>
        <v>0</v>
      </c>
      <c r="S4" s="6">
        <f>ABS(VLOOKUP($A4,'2009-11'!$A:$AK,COUNTA($A$1:S$1),0)-VLOOKUP($A4,'2010-13'!$A:$AK,COUNTA($A$1:S$1),0))</f>
        <v>0</v>
      </c>
      <c r="T4" s="6">
        <f>ABS(VLOOKUP($A4,'2009-11'!$A:$AK,COUNTA($A$1:T$1),0)-VLOOKUP($A4,'2010-13'!$A:$AK,COUNTA($A$1:T$1),0))</f>
        <v>0</v>
      </c>
      <c r="U4" s="6">
        <f>ABS(VLOOKUP($A4,'2009-11'!$A:$AK,COUNTA($A$1:U$1),0)-VLOOKUP($A4,'2010-13'!$A:$AK,COUNTA($A$1:U$1),0))</f>
        <v>0</v>
      </c>
      <c r="V4" s="6">
        <f>ABS(VLOOKUP($A4,'2009-11'!$A:$AK,COUNTA($A$1:V$1),0)-VLOOKUP($A4,'2010-13'!$A:$AK,COUNTA($A$1:V$1),0))</f>
        <v>0</v>
      </c>
      <c r="W4" s="6">
        <f>ABS(VLOOKUP($A4,'2009-11'!$A:$AK,COUNTA($A$1:W$1),0)-VLOOKUP($A4,'2010-13'!$A:$AK,COUNTA($A$1:W$1),0))</f>
        <v>0</v>
      </c>
      <c r="X4" s="6">
        <f>ABS(VLOOKUP($A4,'2009-11'!$A:$AK,COUNTA($A$1:X$1),0)-VLOOKUP($A4,'2010-13'!$A:$AK,COUNTA($A$1:X$1),0))</f>
        <v>0</v>
      </c>
      <c r="Y4" s="6">
        <f>ABS(VLOOKUP($A4,'2009-11'!$A:$AK,COUNTA($A$1:Y$1),0)-VLOOKUP($A4,'2010-13'!$A:$AK,COUNTA($A$1:Y$1),0))</f>
        <v>0</v>
      </c>
      <c r="Z4" s="6">
        <f>ABS(VLOOKUP($A4,'2009-11'!$A:$AK,COUNTA($A$1:Z$1),0)-VLOOKUP($A4,'2010-13'!$A:$AK,COUNTA($A$1:Z$1),0))</f>
        <v>0</v>
      </c>
      <c r="AA4" s="6">
        <f>ABS(VLOOKUP($A4,'2009-11'!$A:$AK,COUNTA($A$1:AA$1),0)-VLOOKUP($A4,'2010-13'!$A:$AK,COUNTA($A$1:AA$1),0))</f>
        <v>0</v>
      </c>
      <c r="AB4" s="6">
        <f>ABS(VLOOKUP($A4,'2009-11'!$A:$AK,COUNTA($A$1:AB$1),0)-VLOOKUP($A4,'2010-13'!$A:$AK,COUNTA($A$1:AB$1),0))</f>
        <v>0</v>
      </c>
      <c r="AC4" s="6">
        <f>ABS(VLOOKUP($A4,'2009-11'!$A:$AK,COUNTA($A$1:AC$1),0)-VLOOKUP($A4,'2010-13'!$A:$AK,COUNTA($A$1:AC$1),0))</f>
        <v>0</v>
      </c>
      <c r="AD4" s="6">
        <f>ABS(VLOOKUP($A4,'2009-11'!$A:$AK,COUNTA($A$1:AD$1),0)-VLOOKUP($A4,'2010-13'!$A:$AK,COUNTA($A$1:AD$1),0))</f>
        <v>0</v>
      </c>
      <c r="AE4" s="6">
        <f>ABS(VLOOKUP($A4,'2009-11'!$A:$AK,COUNTA($A$1:AE$1),0)-VLOOKUP($A4,'2010-13'!$A:$AK,COUNTA($A$1:AE$1),0))</f>
        <v>0</v>
      </c>
      <c r="AF4" s="6">
        <f>ABS(VLOOKUP($A4,'2009-11'!$A:$AK,COUNTA($A$1:AF$1),0)-VLOOKUP($A4,'2010-13'!$A:$AK,COUNTA($A$1:AF$1),0))</f>
        <v>227102.83000000007</v>
      </c>
      <c r="AG4" s="6">
        <f>ABS(VLOOKUP($A4,'2009-11'!$A:$AK,COUNTA($A$1:AG$1),0)-VLOOKUP($A4,'2010-13'!$A:$AK,COUNTA($A$1:AG$1),0))</f>
        <v>297645.3899999999</v>
      </c>
      <c r="AH4" s="6">
        <f>ABS(VLOOKUP($A4,'2009-11'!$A:$AK,COUNTA($A$1:AH$1),0)-VLOOKUP($A4,'2010-13'!$A:$AK,COUNTA($A$1:AH$1),0))</f>
        <v>0</v>
      </c>
      <c r="AI4" s="6">
        <f>ABS(VLOOKUP($A4,'2009-11'!$A:$AK,COUNTA($A$1:AI$1),0)-VLOOKUP($A4,'2010-13'!$A:$AK,COUNTA($A$1:AI$1),0))</f>
        <v>0</v>
      </c>
      <c r="AJ4" s="6">
        <f>ABS(VLOOKUP($A4,'2009-11'!$A:$AK,COUNTA($A$1:AJ$1),0)-VLOOKUP($A4,'2010-13'!$A:$AK,COUNTA($A$1:AJ$1),0))</f>
        <v>0</v>
      </c>
      <c r="AK4" s="6">
        <f>ABS(VLOOKUP($A4,'2009-11'!$A:$AK,COUNTA($A$1:AK$1),0)-VLOOKUP($A4,'2010-13'!$A:$AK,COUNTA($A$1:AK$1),0))</f>
        <v>0</v>
      </c>
      <c r="AL4" s="5" t="str">
        <f t="shared" si="0"/>
        <v>Dél-Dunántúl</v>
      </c>
      <c r="AM4" s="7" t="e">
        <f>VLOOKUP($AL4,'Master Data'!$A:$F,6,0)</f>
        <v>#N/A</v>
      </c>
      <c r="AN4" s="7" t="e">
        <f>VLOOKUP($AL4,'Master Data'!$A:$F,2,0)</f>
        <v>#N/A</v>
      </c>
      <c r="AO4" s="7" t="e">
        <f>VLOOKUP($AL4,'Master Data'!$A:$F,3,0)</f>
        <v>#N/A</v>
      </c>
      <c r="AP4" s="7" t="e">
        <f>VLOOKUP($AL4,'Master Data'!$A:$F,4,0)</f>
        <v>#N/A</v>
      </c>
      <c r="AQ4" s="7" t="e">
        <f>VLOOKUP($AL4,'Master Data'!$A:$F,5,0)</f>
        <v>#N/A</v>
      </c>
      <c r="AR4" s="8">
        <f t="shared" si="1"/>
        <v>2</v>
      </c>
      <c r="AS4" s="7">
        <f t="shared" si="2"/>
        <v>2</v>
      </c>
      <c r="AT4" s="9">
        <f t="shared" si="3"/>
        <v>524748.22</v>
      </c>
    </row>
    <row r="5" spans="1:46" x14ac:dyDescent="0.35">
      <c r="A5" s="10" t="s">
        <v>7</v>
      </c>
      <c r="B5" s="6">
        <f>ABS(VLOOKUP($A5,'2009-11'!$A:$AK,COUNTA($A$1:B$1),0)-VLOOKUP($A5,'2010-13'!$A:$AK,COUNTA($A$1:B$1),0))</f>
        <v>0</v>
      </c>
      <c r="C5" s="6">
        <f>ABS(VLOOKUP($A5,'2009-11'!$A:$AK,COUNTA($A$1:C$1),0)-VLOOKUP($A5,'2010-13'!$A:$AK,COUNTA($A$1:C$1),0))</f>
        <v>0</v>
      </c>
      <c r="D5" s="6">
        <f>ABS(VLOOKUP($A5,'2009-11'!$A:$AK,COUNTA($A$1:D$1),0)-VLOOKUP($A5,'2010-13'!$A:$AK,COUNTA($A$1:D$1),0))</f>
        <v>0</v>
      </c>
      <c r="E5" s="6">
        <f>ABS(VLOOKUP($A5,'2009-11'!$A:$AK,COUNTA($A$1:E$1),0)-VLOOKUP($A5,'2010-13'!$A:$AK,COUNTA($A$1:E$1),0))</f>
        <v>0</v>
      </c>
      <c r="F5" s="6">
        <f>ABS(VLOOKUP($A5,'2009-11'!$A:$AK,COUNTA($A$1:F$1),0)-VLOOKUP($A5,'2010-13'!$A:$AK,COUNTA($A$1:F$1),0))</f>
        <v>0</v>
      </c>
      <c r="G5" s="6">
        <f>ABS(VLOOKUP($A5,'2009-11'!$A:$AK,COUNTA($A$1:G$1),0)-VLOOKUP($A5,'2010-13'!$A:$AK,COUNTA($A$1:G$1),0))</f>
        <v>0</v>
      </c>
      <c r="H5" s="6">
        <f>ABS(VLOOKUP($A5,'2009-11'!$A:$AK,COUNTA($A$1:H$1),0)-VLOOKUP($A5,'2010-13'!$A:$AK,COUNTA($A$1:H$1),0))</f>
        <v>0</v>
      </c>
      <c r="I5" s="6">
        <f>ABS(VLOOKUP($A5,'2009-11'!$A:$AK,COUNTA($A$1:I$1),0)-VLOOKUP($A5,'2010-13'!$A:$AK,COUNTA($A$1:I$1),0))</f>
        <v>0</v>
      </c>
      <c r="J5" s="6">
        <f>ABS(VLOOKUP($A5,'2009-11'!$A:$AK,COUNTA($A$1:J$1),0)-VLOOKUP($A5,'2010-13'!$A:$AK,COUNTA($A$1:J$1),0))</f>
        <v>0</v>
      </c>
      <c r="K5" s="6">
        <f>ABS(VLOOKUP($A5,'2009-11'!$A:$AK,COUNTA($A$1:K$1),0)-VLOOKUP($A5,'2010-13'!$A:$AK,COUNTA($A$1:K$1),0))</f>
        <v>0</v>
      </c>
      <c r="L5" s="6">
        <f>ABS(VLOOKUP($A5,'2009-11'!$A:$AK,COUNTA($A$1:L$1),0)-VLOOKUP($A5,'2010-13'!$A:$AK,COUNTA($A$1:L$1),0))</f>
        <v>0</v>
      </c>
      <c r="M5" s="6">
        <f>ABS(VLOOKUP($A5,'2009-11'!$A:$AK,COUNTA($A$1:M$1),0)-VLOOKUP($A5,'2010-13'!$A:$AK,COUNTA($A$1:M$1),0))</f>
        <v>0</v>
      </c>
      <c r="N5" s="6">
        <f>ABS(VLOOKUP($A5,'2009-11'!$A:$AK,COUNTA($A$1:N$1),0)-VLOOKUP($A5,'2010-13'!$A:$AK,COUNTA($A$1:N$1),0))</f>
        <v>0</v>
      </c>
      <c r="O5" s="6">
        <f>ABS(VLOOKUP($A5,'2009-11'!$A:$AK,COUNTA($A$1:O$1),0)-VLOOKUP($A5,'2010-13'!$A:$AK,COUNTA($A$1:O$1),0))</f>
        <v>0</v>
      </c>
      <c r="P5" s="6">
        <f>ABS(VLOOKUP($A5,'2009-11'!$A:$AK,COUNTA($A$1:P$1),0)-VLOOKUP($A5,'2010-13'!$A:$AK,COUNTA($A$1:P$1),0))</f>
        <v>0</v>
      </c>
      <c r="Q5" s="6">
        <f>ABS(VLOOKUP($A5,'2009-11'!$A:$AK,COUNTA($A$1:Q$1),0)-VLOOKUP($A5,'2010-13'!$A:$AK,COUNTA($A$1:Q$1),0))</f>
        <v>0</v>
      </c>
      <c r="R5" s="6">
        <f>ABS(VLOOKUP($A5,'2009-11'!$A:$AK,COUNTA($A$1:R$1),0)-VLOOKUP($A5,'2010-13'!$A:$AK,COUNTA($A$1:R$1),0))</f>
        <v>0</v>
      </c>
      <c r="S5" s="6">
        <f>ABS(VLOOKUP($A5,'2009-11'!$A:$AK,COUNTA($A$1:S$1),0)-VLOOKUP($A5,'2010-13'!$A:$AK,COUNTA($A$1:S$1),0))</f>
        <v>0</v>
      </c>
      <c r="T5" s="6">
        <f>ABS(VLOOKUP($A5,'2009-11'!$A:$AK,COUNTA($A$1:T$1),0)-VLOOKUP($A5,'2010-13'!$A:$AK,COUNTA($A$1:T$1),0))</f>
        <v>0</v>
      </c>
      <c r="U5" s="6">
        <f>ABS(VLOOKUP($A5,'2009-11'!$A:$AK,COUNTA($A$1:U$1),0)-VLOOKUP($A5,'2010-13'!$A:$AK,COUNTA($A$1:U$1),0))</f>
        <v>0</v>
      </c>
      <c r="V5" s="6">
        <f>ABS(VLOOKUP($A5,'2009-11'!$A:$AK,COUNTA($A$1:V$1),0)-VLOOKUP($A5,'2010-13'!$A:$AK,COUNTA($A$1:V$1),0))</f>
        <v>0</v>
      </c>
      <c r="W5" s="6">
        <f>ABS(VLOOKUP($A5,'2009-11'!$A:$AK,COUNTA($A$1:W$1),0)-VLOOKUP($A5,'2010-13'!$A:$AK,COUNTA($A$1:W$1),0))</f>
        <v>0</v>
      </c>
      <c r="X5" s="6">
        <f>ABS(VLOOKUP($A5,'2009-11'!$A:$AK,COUNTA($A$1:X$1),0)-VLOOKUP($A5,'2010-13'!$A:$AK,COUNTA($A$1:X$1),0))</f>
        <v>0</v>
      </c>
      <c r="Y5" s="6">
        <f>ABS(VLOOKUP($A5,'2009-11'!$A:$AK,COUNTA($A$1:Y$1),0)-VLOOKUP($A5,'2010-13'!$A:$AK,COUNTA($A$1:Y$1),0))</f>
        <v>0</v>
      </c>
      <c r="Z5" s="6">
        <f>ABS(VLOOKUP($A5,'2009-11'!$A:$AK,COUNTA($A$1:Z$1),0)-VLOOKUP($A5,'2010-13'!$A:$AK,COUNTA($A$1:Z$1),0))</f>
        <v>0</v>
      </c>
      <c r="AA5" s="6">
        <f>ABS(VLOOKUP($A5,'2009-11'!$A:$AK,COUNTA($A$1:AA$1),0)-VLOOKUP($A5,'2010-13'!$A:$AK,COUNTA($A$1:AA$1),0))</f>
        <v>0</v>
      </c>
      <c r="AB5" s="6">
        <f>ABS(VLOOKUP($A5,'2009-11'!$A:$AK,COUNTA($A$1:AB$1),0)-VLOOKUP($A5,'2010-13'!$A:$AK,COUNTA($A$1:AB$1),0))</f>
        <v>0</v>
      </c>
      <c r="AC5" s="6">
        <f>ABS(VLOOKUP($A5,'2009-11'!$A:$AK,COUNTA($A$1:AC$1),0)-VLOOKUP($A5,'2010-13'!$A:$AK,COUNTA($A$1:AC$1),0))</f>
        <v>0</v>
      </c>
      <c r="AD5" s="6">
        <f>ABS(VLOOKUP($A5,'2009-11'!$A:$AK,COUNTA($A$1:AD$1),0)-VLOOKUP($A5,'2010-13'!$A:$AK,COUNTA($A$1:AD$1),0))</f>
        <v>0</v>
      </c>
      <c r="AE5" s="6">
        <f>ABS(VLOOKUP($A5,'2009-11'!$A:$AK,COUNTA($A$1:AE$1),0)-VLOOKUP($A5,'2010-13'!$A:$AK,COUNTA($A$1:AE$1),0))</f>
        <v>0</v>
      </c>
      <c r="AF5" s="6">
        <f>ABS(VLOOKUP($A5,'2009-11'!$A:$AK,COUNTA($A$1:AF$1),0)-VLOOKUP($A5,'2010-13'!$A:$AK,COUNTA($A$1:AF$1),0))</f>
        <v>0</v>
      </c>
      <c r="AG5" s="6">
        <f>ABS(VLOOKUP($A5,'2009-11'!$A:$AK,COUNTA($A$1:AG$1),0)-VLOOKUP($A5,'2010-13'!$A:$AK,COUNTA($A$1:AG$1),0))</f>
        <v>0</v>
      </c>
      <c r="AH5" s="6">
        <f>ABS(VLOOKUP($A5,'2009-11'!$A:$AK,COUNTA($A$1:AH$1),0)-VLOOKUP($A5,'2010-13'!$A:$AK,COUNTA($A$1:AH$1),0))</f>
        <v>0</v>
      </c>
      <c r="AI5" s="6">
        <f>ABS(VLOOKUP($A5,'2009-11'!$A:$AK,COUNTA($A$1:AI$1),0)-VLOOKUP($A5,'2010-13'!$A:$AK,COUNTA($A$1:AI$1),0))</f>
        <v>0</v>
      </c>
      <c r="AJ5" s="6">
        <f>ABS(VLOOKUP($A5,'2009-11'!$A:$AK,COUNTA($A$1:AJ$1),0)-VLOOKUP($A5,'2010-13'!$A:$AK,COUNTA($A$1:AJ$1),0))</f>
        <v>0</v>
      </c>
      <c r="AK5" s="6">
        <f>ABS(VLOOKUP($A5,'2009-11'!$A:$AK,COUNTA($A$1:AK$1),0)-VLOOKUP($A5,'2010-13'!$A:$AK,COUNTA($A$1:AK$1),0))</f>
        <v>0</v>
      </c>
      <c r="AL5" s="5" t="str">
        <f t="shared" si="0"/>
        <v>Észak-Magyarország</v>
      </c>
      <c r="AM5" s="7" t="e">
        <f>VLOOKUP($AL5,'Master Data'!$A:$F,6,0)</f>
        <v>#N/A</v>
      </c>
      <c r="AN5" s="7" t="e">
        <f>VLOOKUP($AL5,'Master Data'!$A:$F,2,0)</f>
        <v>#N/A</v>
      </c>
      <c r="AO5" s="7" t="e">
        <f>VLOOKUP($AL5,'Master Data'!$A:$F,3,0)</f>
        <v>#N/A</v>
      </c>
      <c r="AP5" s="7" t="e">
        <f>VLOOKUP($AL5,'Master Data'!$A:$F,4,0)</f>
        <v>#N/A</v>
      </c>
      <c r="AQ5" s="7" t="e">
        <f>VLOOKUP($AL5,'Master Data'!$A:$F,5,0)</f>
        <v>#N/A</v>
      </c>
      <c r="AR5" s="8">
        <f t="shared" si="1"/>
        <v>0</v>
      </c>
      <c r="AS5" s="7">
        <f t="shared" si="2"/>
        <v>0</v>
      </c>
      <c r="AT5" s="9">
        <f t="shared" si="3"/>
        <v>0</v>
      </c>
    </row>
    <row r="6" spans="1:46" x14ac:dyDescent="0.35">
      <c r="A6" s="10" t="s">
        <v>6</v>
      </c>
      <c r="B6" s="6">
        <f>ABS(VLOOKUP($A6,'2009-11'!$A:$AK,COUNTA($A$1:B$1),0)-VLOOKUP($A6,'2010-13'!$A:$AK,COUNTA($A$1:B$1),0))</f>
        <v>0</v>
      </c>
      <c r="C6" s="6">
        <f>ABS(VLOOKUP($A6,'2009-11'!$A:$AK,COUNTA($A$1:C$1),0)-VLOOKUP($A6,'2010-13'!$A:$AK,COUNTA($A$1:C$1),0))</f>
        <v>0</v>
      </c>
      <c r="D6" s="6">
        <f>ABS(VLOOKUP($A6,'2009-11'!$A:$AK,COUNTA($A$1:D$1),0)-VLOOKUP($A6,'2010-13'!$A:$AK,COUNTA($A$1:D$1),0))</f>
        <v>0</v>
      </c>
      <c r="E6" s="6">
        <f>ABS(VLOOKUP($A6,'2009-11'!$A:$AK,COUNTA($A$1:E$1),0)-VLOOKUP($A6,'2010-13'!$A:$AK,COUNTA($A$1:E$1),0))</f>
        <v>0</v>
      </c>
      <c r="F6" s="6">
        <f>ABS(VLOOKUP($A6,'2009-11'!$A:$AK,COUNTA($A$1:F$1),0)-VLOOKUP($A6,'2010-13'!$A:$AK,COUNTA($A$1:F$1),0))</f>
        <v>0</v>
      </c>
      <c r="G6" s="6">
        <f>ABS(VLOOKUP($A6,'2009-11'!$A:$AK,COUNTA($A$1:G$1),0)-VLOOKUP($A6,'2010-13'!$A:$AK,COUNTA($A$1:G$1),0))</f>
        <v>0</v>
      </c>
      <c r="H6" s="6">
        <f>ABS(VLOOKUP($A6,'2009-11'!$A:$AK,COUNTA($A$1:H$1),0)-VLOOKUP($A6,'2010-13'!$A:$AK,COUNTA($A$1:H$1),0))</f>
        <v>0</v>
      </c>
      <c r="I6" s="6">
        <f>ABS(VLOOKUP($A6,'2009-11'!$A:$AK,COUNTA($A$1:I$1),0)-VLOOKUP($A6,'2010-13'!$A:$AK,COUNTA($A$1:I$1),0))</f>
        <v>0</v>
      </c>
      <c r="J6" s="6">
        <f>ABS(VLOOKUP($A6,'2009-11'!$A:$AK,COUNTA($A$1:J$1),0)-VLOOKUP($A6,'2010-13'!$A:$AK,COUNTA($A$1:J$1),0))</f>
        <v>0</v>
      </c>
      <c r="K6" s="6">
        <f>ABS(VLOOKUP($A6,'2009-11'!$A:$AK,COUNTA($A$1:K$1),0)-VLOOKUP($A6,'2010-13'!$A:$AK,COUNTA($A$1:K$1),0))</f>
        <v>0</v>
      </c>
      <c r="L6" s="6">
        <f>ABS(VLOOKUP($A6,'2009-11'!$A:$AK,COUNTA($A$1:L$1),0)-VLOOKUP($A6,'2010-13'!$A:$AK,COUNTA($A$1:L$1),0))</f>
        <v>0</v>
      </c>
      <c r="M6" s="6">
        <f>ABS(VLOOKUP($A6,'2009-11'!$A:$AK,COUNTA($A$1:M$1),0)-VLOOKUP($A6,'2010-13'!$A:$AK,COUNTA($A$1:M$1),0))</f>
        <v>0</v>
      </c>
      <c r="N6" s="6">
        <f>ABS(VLOOKUP($A6,'2009-11'!$A:$AK,COUNTA($A$1:N$1),0)-VLOOKUP($A6,'2010-13'!$A:$AK,COUNTA($A$1:N$1),0))</f>
        <v>0</v>
      </c>
      <c r="O6" s="6">
        <f>ABS(VLOOKUP($A6,'2009-11'!$A:$AK,COUNTA($A$1:O$1),0)-VLOOKUP($A6,'2010-13'!$A:$AK,COUNTA($A$1:O$1),0))</f>
        <v>0</v>
      </c>
      <c r="P6" s="6">
        <f>ABS(VLOOKUP($A6,'2009-11'!$A:$AK,COUNTA($A$1:P$1),0)-VLOOKUP($A6,'2010-13'!$A:$AK,COUNTA($A$1:P$1),0))</f>
        <v>0</v>
      </c>
      <c r="Q6" s="6">
        <f>ABS(VLOOKUP($A6,'2009-11'!$A:$AK,COUNTA($A$1:Q$1),0)-VLOOKUP($A6,'2010-13'!$A:$AK,COUNTA($A$1:Q$1),0))</f>
        <v>0</v>
      </c>
      <c r="R6" s="6">
        <f>ABS(VLOOKUP($A6,'2009-11'!$A:$AK,COUNTA($A$1:R$1),0)-VLOOKUP($A6,'2010-13'!$A:$AK,COUNTA($A$1:R$1),0))</f>
        <v>0</v>
      </c>
      <c r="S6" s="6">
        <f>ABS(VLOOKUP($A6,'2009-11'!$A:$AK,COUNTA($A$1:S$1),0)-VLOOKUP($A6,'2010-13'!$A:$AK,COUNTA($A$1:S$1),0))</f>
        <v>0</v>
      </c>
      <c r="T6" s="6">
        <f>ABS(VLOOKUP($A6,'2009-11'!$A:$AK,COUNTA($A$1:T$1),0)-VLOOKUP($A6,'2010-13'!$A:$AK,COUNTA($A$1:T$1),0))</f>
        <v>0</v>
      </c>
      <c r="U6" s="6">
        <f>ABS(VLOOKUP($A6,'2009-11'!$A:$AK,COUNTA($A$1:U$1),0)-VLOOKUP($A6,'2010-13'!$A:$AK,COUNTA($A$1:U$1),0))</f>
        <v>0</v>
      </c>
      <c r="V6" s="6">
        <f>ABS(VLOOKUP($A6,'2009-11'!$A:$AK,COUNTA($A$1:V$1),0)-VLOOKUP($A6,'2010-13'!$A:$AK,COUNTA($A$1:V$1),0))</f>
        <v>0</v>
      </c>
      <c r="W6" s="6">
        <f>ABS(VLOOKUP($A6,'2009-11'!$A:$AK,COUNTA($A$1:W$1),0)-VLOOKUP($A6,'2010-13'!$A:$AK,COUNTA($A$1:W$1),0))</f>
        <v>0</v>
      </c>
      <c r="X6" s="6">
        <f>ABS(VLOOKUP($A6,'2009-11'!$A:$AK,COUNTA($A$1:X$1),0)-VLOOKUP($A6,'2010-13'!$A:$AK,COUNTA($A$1:X$1),0))</f>
        <v>0</v>
      </c>
      <c r="Y6" s="6">
        <f>ABS(VLOOKUP($A6,'2009-11'!$A:$AK,COUNTA($A$1:Y$1),0)-VLOOKUP($A6,'2010-13'!$A:$AK,COUNTA($A$1:Y$1),0))</f>
        <v>0</v>
      </c>
      <c r="Z6" s="6">
        <f>ABS(VLOOKUP($A6,'2009-11'!$A:$AK,COUNTA($A$1:Z$1),0)-VLOOKUP($A6,'2010-13'!$A:$AK,COUNTA($A$1:Z$1),0))</f>
        <v>0</v>
      </c>
      <c r="AA6" s="6">
        <f>ABS(VLOOKUP($A6,'2009-11'!$A:$AK,COUNTA($A$1:AA$1),0)-VLOOKUP($A6,'2010-13'!$A:$AK,COUNTA($A$1:AA$1),0))</f>
        <v>0</v>
      </c>
      <c r="AB6" s="6">
        <f>ABS(VLOOKUP($A6,'2009-11'!$A:$AK,COUNTA($A$1:AB$1),0)-VLOOKUP($A6,'2010-13'!$A:$AK,COUNTA($A$1:AB$1),0))</f>
        <v>0</v>
      </c>
      <c r="AC6" s="6">
        <f>ABS(VLOOKUP($A6,'2009-11'!$A:$AK,COUNTA($A$1:AC$1),0)-VLOOKUP($A6,'2010-13'!$A:$AK,COUNTA($A$1:AC$1),0))</f>
        <v>0</v>
      </c>
      <c r="AD6" s="6">
        <f>ABS(VLOOKUP($A6,'2009-11'!$A:$AK,COUNTA($A$1:AD$1),0)-VLOOKUP($A6,'2010-13'!$A:$AK,COUNTA($A$1:AD$1),0))</f>
        <v>0</v>
      </c>
      <c r="AE6" s="6">
        <f>ABS(VLOOKUP($A6,'2009-11'!$A:$AK,COUNTA($A$1:AE$1),0)-VLOOKUP($A6,'2010-13'!$A:$AK,COUNTA($A$1:AE$1),0))</f>
        <v>0</v>
      </c>
      <c r="AF6" s="6">
        <f>ABS(VLOOKUP($A6,'2009-11'!$A:$AK,COUNTA($A$1:AF$1),0)-VLOOKUP($A6,'2010-13'!$A:$AK,COUNTA($A$1:AF$1),0))</f>
        <v>0</v>
      </c>
      <c r="AG6" s="6">
        <f>ABS(VLOOKUP($A6,'2009-11'!$A:$AK,COUNTA($A$1:AG$1),0)-VLOOKUP($A6,'2010-13'!$A:$AK,COUNTA($A$1:AG$1),0))</f>
        <v>181723.95999999996</v>
      </c>
      <c r="AH6" s="6">
        <f>ABS(VLOOKUP($A6,'2009-11'!$A:$AK,COUNTA($A$1:AH$1),0)-VLOOKUP($A6,'2010-13'!$A:$AK,COUNTA($A$1:AH$1),0))</f>
        <v>0</v>
      </c>
      <c r="AI6" s="6">
        <f>ABS(VLOOKUP($A6,'2009-11'!$A:$AK,COUNTA($A$1:AI$1),0)-VLOOKUP($A6,'2010-13'!$A:$AK,COUNTA($A$1:AI$1),0))</f>
        <v>0</v>
      </c>
      <c r="AJ6" s="6">
        <f>ABS(VLOOKUP($A6,'2009-11'!$A:$AK,COUNTA($A$1:AJ$1),0)-VLOOKUP($A6,'2010-13'!$A:$AK,COUNTA($A$1:AJ$1),0))</f>
        <v>0</v>
      </c>
      <c r="AK6" s="6">
        <f>ABS(VLOOKUP($A6,'2009-11'!$A:$AK,COUNTA($A$1:AK$1),0)-VLOOKUP($A6,'2010-13'!$A:$AK,COUNTA($A$1:AK$1),0))</f>
        <v>0</v>
      </c>
      <c r="AL6" s="5" t="str">
        <f t="shared" si="0"/>
        <v>Közép-Dunántúl</v>
      </c>
      <c r="AM6" s="7" t="e">
        <f>VLOOKUP($AL6,'Master Data'!$A:$F,6,0)</f>
        <v>#N/A</v>
      </c>
      <c r="AN6" s="7" t="e">
        <f>VLOOKUP($AL6,'Master Data'!$A:$F,2,0)</f>
        <v>#N/A</v>
      </c>
      <c r="AO6" s="7" t="e">
        <f>VLOOKUP($AL6,'Master Data'!$A:$F,3,0)</f>
        <v>#N/A</v>
      </c>
      <c r="AP6" s="7" t="e">
        <f>VLOOKUP($AL6,'Master Data'!$A:$F,4,0)</f>
        <v>#N/A</v>
      </c>
      <c r="AQ6" s="7" t="e">
        <f>VLOOKUP($AL6,'Master Data'!$A:$F,5,0)</f>
        <v>#N/A</v>
      </c>
      <c r="AR6" s="8">
        <f t="shared" si="1"/>
        <v>1</v>
      </c>
      <c r="AS6" s="7">
        <f t="shared" si="2"/>
        <v>1</v>
      </c>
      <c r="AT6" s="9">
        <f t="shared" si="3"/>
        <v>181723.95999999996</v>
      </c>
    </row>
    <row r="7" spans="1:46" x14ac:dyDescent="0.35">
      <c r="A7" s="5" t="s">
        <v>3</v>
      </c>
      <c r="B7" s="6">
        <f>ABS(VLOOKUP($A7,'2009-11'!$A:$AK,COUNTA($A$1:B$1),0)-VLOOKUP($A7,'2010-13'!$A:$AK,COUNTA($A$1:B$1),0))</f>
        <v>0</v>
      </c>
      <c r="C7" s="6">
        <f>ABS(VLOOKUP($A7,'2009-11'!$A:$AK,COUNTA($A$1:C$1),0)-VLOOKUP($A7,'2010-13'!$A:$AK,COUNTA($A$1:C$1),0))</f>
        <v>0</v>
      </c>
      <c r="D7" s="6">
        <f>ABS(VLOOKUP($A7,'2009-11'!$A:$AK,COUNTA($A$1:D$1),0)-VLOOKUP($A7,'2010-13'!$A:$AK,COUNTA($A$1:D$1),0))</f>
        <v>0</v>
      </c>
      <c r="E7" s="6">
        <f>ABS(VLOOKUP($A7,'2009-11'!$A:$AK,COUNTA($A$1:E$1),0)-VLOOKUP($A7,'2010-13'!$A:$AK,COUNTA($A$1:E$1),0))</f>
        <v>0</v>
      </c>
      <c r="F7" s="6">
        <f>ABS(VLOOKUP($A7,'2009-11'!$A:$AK,COUNTA($A$1:F$1),0)-VLOOKUP($A7,'2010-13'!$A:$AK,COUNTA($A$1:F$1),0))</f>
        <v>0</v>
      </c>
      <c r="G7" s="6">
        <f>ABS(VLOOKUP($A7,'2009-11'!$A:$AK,COUNTA($A$1:G$1),0)-VLOOKUP($A7,'2010-13'!$A:$AK,COUNTA($A$1:G$1),0))</f>
        <v>0</v>
      </c>
      <c r="H7" s="6">
        <f>ABS(VLOOKUP($A7,'2009-11'!$A:$AK,COUNTA($A$1:H$1),0)-VLOOKUP($A7,'2010-13'!$A:$AK,COUNTA($A$1:H$1),0))</f>
        <v>0</v>
      </c>
      <c r="I7" s="6">
        <f>ABS(VLOOKUP($A7,'2009-11'!$A:$AK,COUNTA($A$1:I$1),0)-VLOOKUP($A7,'2010-13'!$A:$AK,COUNTA($A$1:I$1),0))</f>
        <v>0</v>
      </c>
      <c r="J7" s="6">
        <f>ABS(VLOOKUP($A7,'2009-11'!$A:$AK,COUNTA($A$1:J$1),0)-VLOOKUP($A7,'2010-13'!$A:$AK,COUNTA($A$1:J$1),0))</f>
        <v>0</v>
      </c>
      <c r="K7" s="6">
        <f>ABS(VLOOKUP($A7,'2009-11'!$A:$AK,COUNTA($A$1:K$1),0)-VLOOKUP($A7,'2010-13'!$A:$AK,COUNTA($A$1:K$1),0))</f>
        <v>0</v>
      </c>
      <c r="L7" s="6">
        <f>ABS(VLOOKUP($A7,'2009-11'!$A:$AK,COUNTA($A$1:L$1),0)-VLOOKUP($A7,'2010-13'!$A:$AK,COUNTA($A$1:L$1),0))</f>
        <v>0</v>
      </c>
      <c r="M7" s="6">
        <f>ABS(VLOOKUP($A7,'2009-11'!$A:$AK,COUNTA($A$1:M$1),0)-VLOOKUP($A7,'2010-13'!$A:$AK,COUNTA($A$1:M$1),0))</f>
        <v>0</v>
      </c>
      <c r="N7" s="6">
        <f>ABS(VLOOKUP($A7,'2009-11'!$A:$AK,COUNTA($A$1:N$1),0)-VLOOKUP($A7,'2010-13'!$A:$AK,COUNTA($A$1:N$1),0))</f>
        <v>0</v>
      </c>
      <c r="O7" s="6">
        <f>ABS(VLOOKUP($A7,'2009-11'!$A:$AK,COUNTA($A$1:O$1),0)-VLOOKUP($A7,'2010-13'!$A:$AK,COUNTA($A$1:O$1),0))</f>
        <v>0</v>
      </c>
      <c r="P7" s="6">
        <f>ABS(VLOOKUP($A7,'2009-11'!$A:$AK,COUNTA($A$1:P$1),0)-VLOOKUP($A7,'2010-13'!$A:$AK,COUNTA($A$1:P$1),0))</f>
        <v>0</v>
      </c>
      <c r="Q7" s="6">
        <f>ABS(VLOOKUP($A7,'2009-11'!$A:$AK,COUNTA($A$1:Q$1),0)-VLOOKUP($A7,'2010-13'!$A:$AK,COUNTA($A$1:Q$1),0))</f>
        <v>0</v>
      </c>
      <c r="R7" s="6">
        <f>ABS(VLOOKUP($A7,'2009-11'!$A:$AK,COUNTA($A$1:R$1),0)-VLOOKUP($A7,'2010-13'!$A:$AK,COUNTA($A$1:R$1),0))</f>
        <v>0</v>
      </c>
      <c r="S7" s="6">
        <f>ABS(VLOOKUP($A7,'2009-11'!$A:$AK,COUNTA($A$1:S$1),0)-VLOOKUP($A7,'2010-13'!$A:$AK,COUNTA($A$1:S$1),0))</f>
        <v>0</v>
      </c>
      <c r="T7" s="6">
        <f>ABS(VLOOKUP($A7,'2009-11'!$A:$AK,COUNTA($A$1:T$1),0)-VLOOKUP($A7,'2010-13'!$A:$AK,COUNTA($A$1:T$1),0))</f>
        <v>0</v>
      </c>
      <c r="U7" s="6">
        <f>ABS(VLOOKUP($A7,'2009-11'!$A:$AK,COUNTA($A$1:U$1),0)-VLOOKUP($A7,'2010-13'!$A:$AK,COUNTA($A$1:U$1),0))</f>
        <v>178573.95999999996</v>
      </c>
      <c r="V7" s="6">
        <f>ABS(VLOOKUP($A7,'2009-11'!$A:$AK,COUNTA($A$1:V$1),0)-VLOOKUP($A7,'2010-13'!$A:$AK,COUNTA($A$1:V$1),0))</f>
        <v>0</v>
      </c>
      <c r="W7" s="6">
        <f>ABS(VLOOKUP($A7,'2009-11'!$A:$AK,COUNTA($A$1:W$1),0)-VLOOKUP($A7,'2010-13'!$A:$AK,COUNTA($A$1:W$1),0))</f>
        <v>0</v>
      </c>
      <c r="X7" s="6">
        <f>ABS(VLOOKUP($A7,'2009-11'!$A:$AK,COUNTA($A$1:X$1),0)-VLOOKUP($A7,'2010-13'!$A:$AK,COUNTA($A$1:X$1),0))</f>
        <v>0</v>
      </c>
      <c r="Y7" s="6">
        <f>ABS(VLOOKUP($A7,'2009-11'!$A:$AK,COUNTA($A$1:Y$1),0)-VLOOKUP($A7,'2010-13'!$A:$AK,COUNTA($A$1:Y$1),0))</f>
        <v>0</v>
      </c>
      <c r="Z7" s="6">
        <f>ABS(VLOOKUP($A7,'2009-11'!$A:$AK,COUNTA($A$1:Z$1),0)-VLOOKUP($A7,'2010-13'!$A:$AK,COUNTA($A$1:Z$1),0))</f>
        <v>0</v>
      </c>
      <c r="AA7" s="6">
        <f>ABS(VLOOKUP($A7,'2009-11'!$A:$AK,COUNTA($A$1:AA$1),0)-VLOOKUP($A7,'2010-13'!$A:$AK,COUNTA($A$1:AA$1),0))</f>
        <v>0</v>
      </c>
      <c r="AB7" s="6">
        <f>ABS(VLOOKUP($A7,'2009-11'!$A:$AK,COUNTA($A$1:AB$1),0)-VLOOKUP($A7,'2010-13'!$A:$AK,COUNTA($A$1:AB$1),0))</f>
        <v>0</v>
      </c>
      <c r="AC7" s="6">
        <f>ABS(VLOOKUP($A7,'2009-11'!$A:$AK,COUNTA($A$1:AC$1),0)-VLOOKUP($A7,'2010-13'!$A:$AK,COUNTA($A$1:AC$1),0))</f>
        <v>0</v>
      </c>
      <c r="AD7" s="6">
        <f>ABS(VLOOKUP($A7,'2009-11'!$A:$AK,COUNTA($A$1:AD$1),0)-VLOOKUP($A7,'2010-13'!$A:$AK,COUNTA($A$1:AD$1),0))</f>
        <v>0</v>
      </c>
      <c r="AE7" s="6">
        <f>ABS(VLOOKUP($A7,'2009-11'!$A:$AK,COUNTA($A$1:AE$1),0)-VLOOKUP($A7,'2010-13'!$A:$AK,COUNTA($A$1:AE$1),0))</f>
        <v>0</v>
      </c>
      <c r="AF7" s="6">
        <f>ABS(VLOOKUP($A7,'2009-11'!$A:$AK,COUNTA($A$1:AF$1),0)-VLOOKUP($A7,'2010-13'!$A:$AK,COUNTA($A$1:AF$1),0))</f>
        <v>0</v>
      </c>
      <c r="AG7" s="6">
        <f>ABS(VLOOKUP($A7,'2009-11'!$A:$AK,COUNTA($A$1:AG$1),0)-VLOOKUP($A7,'2010-13'!$A:$AK,COUNTA($A$1:AG$1),0))</f>
        <v>0</v>
      </c>
      <c r="AH7" s="6">
        <f>ABS(VLOOKUP($A7,'2009-11'!$A:$AK,COUNTA($A$1:AH$1),0)-VLOOKUP($A7,'2010-13'!$A:$AK,COUNTA($A$1:AH$1),0))</f>
        <v>0</v>
      </c>
      <c r="AI7" s="6">
        <f>ABS(VLOOKUP($A7,'2009-11'!$A:$AK,COUNTA($A$1:AI$1),0)-VLOOKUP($A7,'2010-13'!$A:$AK,COUNTA($A$1:AI$1),0))</f>
        <v>0</v>
      </c>
      <c r="AJ7" s="6">
        <f>ABS(VLOOKUP($A7,'2009-11'!$A:$AK,COUNTA($A$1:AJ$1),0)-VLOOKUP($A7,'2010-13'!$A:$AK,COUNTA($A$1:AJ$1),0))</f>
        <v>0</v>
      </c>
      <c r="AK7" s="6">
        <f>ABS(VLOOKUP($A7,'2009-11'!$A:$AK,COUNTA($A$1:AK$1),0)-VLOOKUP($A7,'2010-13'!$A:$AK,COUNTA($A$1:AK$1),0))</f>
        <v>0</v>
      </c>
      <c r="AL7" s="5" t="str">
        <f t="shared" si="0"/>
        <v>Nyugat-Dunántúl</v>
      </c>
      <c r="AM7" s="7" t="e">
        <f>VLOOKUP($AL7,'Master Data'!$A:$F,6,0)</f>
        <v>#N/A</v>
      </c>
      <c r="AN7" s="7" t="e">
        <f>VLOOKUP($AL7,'Master Data'!$A:$F,2,0)</f>
        <v>#N/A</v>
      </c>
      <c r="AO7" s="7" t="e">
        <f>VLOOKUP($AL7,'Master Data'!$A:$F,3,0)</f>
        <v>#N/A</v>
      </c>
      <c r="AP7" s="7" t="e">
        <f>VLOOKUP($AL7,'Master Data'!$A:$F,4,0)</f>
        <v>#N/A</v>
      </c>
      <c r="AQ7" s="7" t="e">
        <f>VLOOKUP($AL7,'Master Data'!$A:$F,5,0)</f>
        <v>#N/A</v>
      </c>
      <c r="AR7" s="8">
        <f t="shared" si="1"/>
        <v>1</v>
      </c>
      <c r="AS7" s="7">
        <f t="shared" si="2"/>
        <v>0</v>
      </c>
      <c r="AT7" s="9">
        <f t="shared" si="3"/>
        <v>178573.95999999996</v>
      </c>
    </row>
    <row r="8" spans="1:46" x14ac:dyDescent="0.35">
      <c r="A8" s="10" t="s">
        <v>5</v>
      </c>
      <c r="B8" s="6">
        <f>ABS(VLOOKUP($A8,'2009-11'!$A:$AK,COUNTA($A$1:B$1),0)-VLOOKUP($A8,'2010-13'!$A:$AK,COUNTA($A$1:B$1),0))</f>
        <v>0</v>
      </c>
      <c r="C8" s="6">
        <f>ABS(VLOOKUP($A8,'2009-11'!$A:$AK,COUNTA($A$1:C$1),0)-VLOOKUP($A8,'2010-13'!$A:$AK,COUNTA($A$1:C$1),0))</f>
        <v>0</v>
      </c>
      <c r="D8" s="6">
        <f>ABS(VLOOKUP($A8,'2009-11'!$A:$AK,COUNTA($A$1:D$1),0)-VLOOKUP($A8,'2010-13'!$A:$AK,COUNTA($A$1:D$1),0))</f>
        <v>0</v>
      </c>
      <c r="E8" s="6">
        <f>ABS(VLOOKUP($A8,'2009-11'!$A:$AK,COUNTA($A$1:E$1),0)-VLOOKUP($A8,'2010-13'!$A:$AK,COUNTA($A$1:E$1),0))</f>
        <v>0</v>
      </c>
      <c r="F8" s="6">
        <f>ABS(VLOOKUP($A8,'2009-11'!$A:$AK,COUNTA($A$1:F$1),0)-VLOOKUP($A8,'2010-13'!$A:$AK,COUNTA($A$1:F$1),0))</f>
        <v>0</v>
      </c>
      <c r="G8" s="6">
        <f>ABS(VLOOKUP($A8,'2009-11'!$A:$AK,COUNTA($A$1:G$1),0)-VLOOKUP($A8,'2010-13'!$A:$AK,COUNTA($A$1:G$1),0))</f>
        <v>0</v>
      </c>
      <c r="H8" s="6">
        <f>ABS(VLOOKUP($A8,'2009-11'!$A:$AK,COUNTA($A$1:H$1),0)-VLOOKUP($A8,'2010-13'!$A:$AK,COUNTA($A$1:H$1),0))</f>
        <v>0</v>
      </c>
      <c r="I8" s="6">
        <f>ABS(VLOOKUP($A8,'2009-11'!$A:$AK,COUNTA($A$1:I$1),0)-VLOOKUP($A8,'2010-13'!$A:$AK,COUNTA($A$1:I$1),0))</f>
        <v>0</v>
      </c>
      <c r="J8" s="6">
        <f>ABS(VLOOKUP($A8,'2009-11'!$A:$AK,COUNTA($A$1:J$1),0)-VLOOKUP($A8,'2010-13'!$A:$AK,COUNTA($A$1:J$1),0))</f>
        <v>0</v>
      </c>
      <c r="K8" s="6">
        <f>ABS(VLOOKUP($A8,'2009-11'!$A:$AK,COUNTA($A$1:K$1),0)-VLOOKUP($A8,'2010-13'!$A:$AK,COUNTA($A$1:K$1),0))</f>
        <v>0</v>
      </c>
      <c r="L8" s="6">
        <f>ABS(VLOOKUP($A8,'2009-11'!$A:$AK,COUNTA($A$1:L$1),0)-VLOOKUP($A8,'2010-13'!$A:$AK,COUNTA($A$1:L$1),0))</f>
        <v>0</v>
      </c>
      <c r="M8" s="6">
        <f>ABS(VLOOKUP($A8,'2009-11'!$A:$AK,COUNTA($A$1:M$1),0)-VLOOKUP($A8,'2010-13'!$A:$AK,COUNTA($A$1:M$1),0))</f>
        <v>0</v>
      </c>
      <c r="N8" s="6">
        <f>ABS(VLOOKUP($A8,'2009-11'!$A:$AK,COUNTA($A$1:N$1),0)-VLOOKUP($A8,'2010-13'!$A:$AK,COUNTA($A$1:N$1),0))</f>
        <v>0</v>
      </c>
      <c r="O8" s="6">
        <f>ABS(VLOOKUP($A8,'2009-11'!$A:$AK,COUNTA($A$1:O$1),0)-VLOOKUP($A8,'2010-13'!$A:$AK,COUNTA($A$1:O$1),0))</f>
        <v>0</v>
      </c>
      <c r="P8" s="6">
        <f>ABS(VLOOKUP($A8,'2009-11'!$A:$AK,COUNTA($A$1:P$1),0)-VLOOKUP($A8,'2010-13'!$A:$AK,COUNTA($A$1:P$1),0))</f>
        <v>0</v>
      </c>
      <c r="Q8" s="6">
        <f>ABS(VLOOKUP($A8,'2009-11'!$A:$AK,COUNTA($A$1:Q$1),0)-VLOOKUP($A8,'2010-13'!$A:$AK,COUNTA($A$1:Q$1),0))</f>
        <v>92309.920000000042</v>
      </c>
      <c r="R8" s="6">
        <f>ABS(VLOOKUP($A8,'2009-11'!$A:$AK,COUNTA($A$1:R$1),0)-VLOOKUP($A8,'2010-13'!$A:$AK,COUNTA($A$1:R$1),0))</f>
        <v>0</v>
      </c>
      <c r="S8" s="6">
        <f>ABS(VLOOKUP($A8,'2009-11'!$A:$AK,COUNTA($A$1:S$1),0)-VLOOKUP($A8,'2010-13'!$A:$AK,COUNTA($A$1:S$1),0))</f>
        <v>0</v>
      </c>
      <c r="T8" s="6">
        <f>ABS(VLOOKUP($A8,'2009-11'!$A:$AK,COUNTA($A$1:T$1),0)-VLOOKUP($A8,'2010-13'!$A:$AK,COUNTA($A$1:T$1),0))</f>
        <v>0</v>
      </c>
      <c r="U8" s="6">
        <f>ABS(VLOOKUP($A8,'2009-11'!$A:$AK,COUNTA($A$1:U$1),0)-VLOOKUP($A8,'2010-13'!$A:$AK,COUNTA($A$1:U$1),0))</f>
        <v>0</v>
      </c>
      <c r="V8" s="6">
        <f>ABS(VLOOKUP($A8,'2009-11'!$A:$AK,COUNTA($A$1:V$1),0)-VLOOKUP($A8,'2010-13'!$A:$AK,COUNTA($A$1:V$1),0))</f>
        <v>0</v>
      </c>
      <c r="W8" s="6">
        <f>ABS(VLOOKUP($A8,'2009-11'!$A:$AK,COUNTA($A$1:W$1),0)-VLOOKUP($A8,'2010-13'!$A:$AK,COUNTA($A$1:W$1),0))</f>
        <v>0</v>
      </c>
      <c r="X8" s="6">
        <f>ABS(VLOOKUP($A8,'2009-11'!$A:$AK,COUNTA($A$1:X$1),0)-VLOOKUP($A8,'2010-13'!$A:$AK,COUNTA($A$1:X$1),0))</f>
        <v>0</v>
      </c>
      <c r="Y8" s="6">
        <f>ABS(VLOOKUP($A8,'2009-11'!$A:$AK,COUNTA($A$1:Y$1),0)-VLOOKUP($A8,'2010-13'!$A:$AK,COUNTA($A$1:Y$1),0))</f>
        <v>0</v>
      </c>
      <c r="Z8" s="6">
        <f>ABS(VLOOKUP($A8,'2009-11'!$A:$AK,COUNTA($A$1:Z$1),0)-VLOOKUP($A8,'2010-13'!$A:$AK,COUNTA($A$1:Z$1),0))</f>
        <v>0</v>
      </c>
      <c r="AA8" s="6">
        <f>ABS(VLOOKUP($A8,'2009-11'!$A:$AK,COUNTA($A$1:AA$1),0)-VLOOKUP($A8,'2010-13'!$A:$AK,COUNTA($A$1:AA$1),0))</f>
        <v>0</v>
      </c>
      <c r="AB8" s="6">
        <f>ABS(VLOOKUP($A8,'2009-11'!$A:$AK,COUNTA($A$1:AB$1),0)-VLOOKUP($A8,'2010-13'!$A:$AK,COUNTA($A$1:AB$1),0))</f>
        <v>0</v>
      </c>
      <c r="AC8" s="6">
        <f>ABS(VLOOKUP($A8,'2009-11'!$A:$AK,COUNTA($A$1:AC$1),0)-VLOOKUP($A8,'2010-13'!$A:$AK,COUNTA($A$1:AC$1),0))</f>
        <v>0</v>
      </c>
      <c r="AD8" s="6">
        <f>ABS(VLOOKUP($A8,'2009-11'!$A:$AK,COUNTA($A$1:AD$1),0)-VLOOKUP($A8,'2010-13'!$A:$AK,COUNTA($A$1:AD$1),0))</f>
        <v>0</v>
      </c>
      <c r="AE8" s="6">
        <f>ABS(VLOOKUP($A8,'2009-11'!$A:$AK,COUNTA($A$1:AE$1),0)-VLOOKUP($A8,'2010-13'!$A:$AK,COUNTA($A$1:AE$1),0))</f>
        <v>0</v>
      </c>
      <c r="AF8" s="6">
        <f>ABS(VLOOKUP($A8,'2009-11'!$A:$AK,COUNTA($A$1:AF$1),0)-VLOOKUP($A8,'2010-13'!$A:$AK,COUNTA($A$1:AF$1),0))</f>
        <v>0</v>
      </c>
      <c r="AG8" s="6">
        <f>ABS(VLOOKUP($A8,'2009-11'!$A:$AK,COUNTA($A$1:AG$1),0)-VLOOKUP($A8,'2010-13'!$A:$AK,COUNTA($A$1:AG$1),0))</f>
        <v>0</v>
      </c>
      <c r="AH8" s="6">
        <f>ABS(VLOOKUP($A8,'2009-11'!$A:$AK,COUNTA($A$1:AH$1),0)-VLOOKUP($A8,'2010-13'!$A:$AK,COUNTA($A$1:AH$1),0))</f>
        <v>0</v>
      </c>
      <c r="AI8" s="6">
        <f>ABS(VLOOKUP($A8,'2009-11'!$A:$AK,COUNTA($A$1:AI$1),0)-VLOOKUP($A8,'2010-13'!$A:$AK,COUNTA($A$1:AI$1),0))</f>
        <v>0</v>
      </c>
      <c r="AJ8" s="6">
        <f>ABS(VLOOKUP($A8,'2009-11'!$A:$AK,COUNTA($A$1:AJ$1),0)-VLOOKUP($A8,'2010-13'!$A:$AK,COUNTA($A$1:AJ$1),0))</f>
        <v>0</v>
      </c>
      <c r="AK8" s="6">
        <f>ABS(VLOOKUP($A8,'2009-11'!$A:$AK,COUNTA($A$1:AK$1),0)-VLOOKUP($A8,'2010-13'!$A:$AK,COUNTA($A$1:AK$1),0))</f>
        <v>0</v>
      </c>
      <c r="AL8" s="5" t="str">
        <f t="shared" si="0"/>
        <v>Közép-Magyarország</v>
      </c>
      <c r="AM8" s="7" t="e">
        <f>VLOOKUP($AL8,'Master Data'!$A:$F,6,0)</f>
        <v>#N/A</v>
      </c>
      <c r="AN8" s="7" t="e">
        <f>VLOOKUP($AL8,'Master Data'!$A:$F,2,0)</f>
        <v>#N/A</v>
      </c>
      <c r="AO8" s="7" t="e">
        <f>VLOOKUP($AL8,'Master Data'!$A:$F,3,0)</f>
        <v>#N/A</v>
      </c>
      <c r="AP8" s="7" t="e">
        <f>VLOOKUP($AL8,'Master Data'!$A:$F,4,0)</f>
        <v>#N/A</v>
      </c>
      <c r="AQ8" s="7" t="e">
        <f>VLOOKUP($AL8,'Master Data'!$A:$F,5,0)</f>
        <v>#N/A</v>
      </c>
      <c r="AR8" s="8">
        <f t="shared" si="1"/>
        <v>1</v>
      </c>
      <c r="AS8" s="7">
        <f t="shared" si="2"/>
        <v>0</v>
      </c>
      <c r="AT8" s="9">
        <f t="shared" si="3"/>
        <v>92309.920000000042</v>
      </c>
    </row>
    <row r="9" spans="1:46" x14ac:dyDescent="0.35">
      <c r="AL9" s="5"/>
      <c r="AM9" s="7"/>
      <c r="AN9" s="7"/>
      <c r="AO9" s="7"/>
      <c r="AP9" s="7"/>
      <c r="AQ9" s="7"/>
      <c r="AR9" s="8"/>
      <c r="AS9" s="7"/>
      <c r="AT9" s="9"/>
    </row>
    <row r="10" spans="1:46" x14ac:dyDescent="0.35">
      <c r="AL10" s="5"/>
      <c r="AM10" s="7"/>
      <c r="AN10" s="7"/>
      <c r="AO10" s="7"/>
      <c r="AP10" s="7"/>
      <c r="AQ10" s="7"/>
      <c r="AR10" s="8"/>
      <c r="AS10" s="7"/>
      <c r="AT10" s="9"/>
    </row>
    <row r="11" spans="1:46" x14ac:dyDescent="0.35">
      <c r="AL11" s="5"/>
      <c r="AM11" s="7"/>
      <c r="AN11" s="7"/>
      <c r="AO11" s="7"/>
      <c r="AP11" s="7"/>
      <c r="AQ11" s="7"/>
      <c r="AR11" s="8"/>
      <c r="AS11" s="7"/>
      <c r="AT11" s="9"/>
    </row>
    <row r="12" spans="1:46" x14ac:dyDescent="0.35">
      <c r="AL12" s="5"/>
      <c r="AM12" s="7"/>
      <c r="AN12" s="7"/>
      <c r="AO12" s="7"/>
      <c r="AP12" s="7"/>
      <c r="AQ12" s="7"/>
      <c r="AR12" s="8"/>
      <c r="AS12" s="7"/>
      <c r="AT12" s="9"/>
    </row>
    <row r="13" spans="1:46" x14ac:dyDescent="0.35">
      <c r="AL13" s="5"/>
      <c r="AM13" s="7"/>
      <c r="AN13" s="7"/>
      <c r="AO13" s="7"/>
      <c r="AP13" s="7"/>
      <c r="AQ13" s="7"/>
      <c r="AR13" s="8"/>
      <c r="AS13" s="7"/>
      <c r="AT13" s="9"/>
    </row>
    <row r="14" spans="1:46" x14ac:dyDescent="0.35">
      <c r="AL14" s="5"/>
      <c r="AM14" s="7"/>
      <c r="AN14" s="7"/>
      <c r="AO14" s="7"/>
      <c r="AP14" s="7"/>
      <c r="AQ14" s="7"/>
      <c r="AR14" s="8"/>
      <c r="AS14" s="7"/>
      <c r="AT14" s="9"/>
    </row>
    <row r="15" spans="1:46" x14ac:dyDescent="0.35">
      <c r="AL15" s="5"/>
      <c r="AM15" s="7"/>
      <c r="AN15" s="7"/>
      <c r="AO15" s="7"/>
      <c r="AP15" s="7"/>
      <c r="AQ15" s="7"/>
      <c r="AR15" s="8"/>
      <c r="AS15" s="7"/>
      <c r="AT15" s="9"/>
    </row>
  </sheetData>
  <conditionalFormatting sqref="AR2:AR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5"/>
  <sheetViews>
    <sheetView workbookViewId="0"/>
  </sheetViews>
  <sheetFormatPr defaultRowHeight="14.5" x14ac:dyDescent="0.35"/>
  <cols>
    <col min="39" max="39" width="18.54296875" bestFit="1" customWidth="1"/>
    <col min="40" max="40" width="22.7265625" bestFit="1" customWidth="1"/>
    <col min="41" max="41" width="19.54296875" bestFit="1" customWidth="1"/>
    <col min="43" max="43" width="11.453125" customWidth="1"/>
    <col min="45" max="45" width="12.54296875" customWidth="1"/>
  </cols>
  <sheetData>
    <row r="1" spans="1:46" ht="43.5" x14ac:dyDescent="0.35">
      <c r="A1" s="1" t="s">
        <v>0</v>
      </c>
      <c r="B1" s="2">
        <v>39814</v>
      </c>
      <c r="C1" s="3">
        <v>39845</v>
      </c>
      <c r="D1" s="3">
        <v>39873</v>
      </c>
      <c r="E1" s="3">
        <v>39904</v>
      </c>
      <c r="F1" s="3">
        <v>39934</v>
      </c>
      <c r="G1" s="3">
        <v>39965</v>
      </c>
      <c r="H1" s="3">
        <v>39995</v>
      </c>
      <c r="I1" s="3">
        <v>40026</v>
      </c>
      <c r="J1" s="3">
        <v>40057</v>
      </c>
      <c r="K1" s="3">
        <v>40087</v>
      </c>
      <c r="L1" s="3">
        <v>40118</v>
      </c>
      <c r="M1" s="3">
        <v>40148</v>
      </c>
      <c r="N1" s="3">
        <v>40179</v>
      </c>
      <c r="O1" s="3">
        <v>40210</v>
      </c>
      <c r="P1" s="3">
        <v>40238</v>
      </c>
      <c r="Q1" s="3">
        <v>40269</v>
      </c>
      <c r="R1" s="3">
        <v>40299</v>
      </c>
      <c r="S1" s="3">
        <v>40330</v>
      </c>
      <c r="T1" s="3">
        <v>40360</v>
      </c>
      <c r="U1" s="3">
        <v>40391</v>
      </c>
      <c r="V1" s="3">
        <v>40422</v>
      </c>
      <c r="W1" s="3">
        <v>40452</v>
      </c>
      <c r="X1" s="3">
        <v>40483</v>
      </c>
      <c r="Y1" s="3">
        <v>40513</v>
      </c>
      <c r="Z1" s="3">
        <v>40544</v>
      </c>
      <c r="AA1" s="3">
        <v>40575</v>
      </c>
      <c r="AB1" s="3">
        <v>40603</v>
      </c>
      <c r="AC1" s="3">
        <v>40634</v>
      </c>
      <c r="AD1" s="3">
        <v>40664</v>
      </c>
      <c r="AE1" s="3">
        <v>40695</v>
      </c>
      <c r="AF1" s="3">
        <v>40725</v>
      </c>
      <c r="AG1" s="3">
        <v>40756</v>
      </c>
      <c r="AH1" s="3">
        <v>40787</v>
      </c>
      <c r="AI1" s="3">
        <v>40817</v>
      </c>
      <c r="AJ1" s="3">
        <v>40848</v>
      </c>
      <c r="AK1" s="3">
        <v>40878</v>
      </c>
      <c r="AL1" s="1" t="s">
        <v>11</v>
      </c>
      <c r="AM1" s="1" t="s">
        <v>17</v>
      </c>
      <c r="AN1" s="1" t="s">
        <v>12</v>
      </c>
      <c r="AO1" s="1" t="s">
        <v>13</v>
      </c>
      <c r="AP1" s="1" t="s">
        <v>14</v>
      </c>
      <c r="AQ1" s="1" t="s">
        <v>15</v>
      </c>
      <c r="AR1" s="4" t="s">
        <v>16</v>
      </c>
      <c r="AS1" s="4" t="s">
        <v>18</v>
      </c>
      <c r="AT1" s="1" t="s">
        <v>19</v>
      </c>
    </row>
    <row r="2" spans="1:46" x14ac:dyDescent="0.35">
      <c r="A2" s="10" t="s">
        <v>10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41761.900000000023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6">
        <v>0</v>
      </c>
      <c r="AG2" s="6">
        <v>0</v>
      </c>
      <c r="AH2" s="6">
        <v>0</v>
      </c>
      <c r="AI2" s="6">
        <v>0</v>
      </c>
      <c r="AJ2" s="6">
        <v>0</v>
      </c>
      <c r="AK2" s="6">
        <v>0</v>
      </c>
      <c r="AL2" s="5" t="str">
        <f t="shared" ref="AL2:AL8" si="0">A2</f>
        <v>Dél-Alföld</v>
      </c>
      <c r="AM2" s="7" t="e">
        <f>VLOOKUP($AL2,'Master Data'!$A:$F,6,0)</f>
        <v>#N/A</v>
      </c>
      <c r="AN2" s="7" t="e">
        <f>VLOOKUP($AL2,'Master Data'!$A:$F,2,0)</f>
        <v>#N/A</v>
      </c>
      <c r="AO2" s="7" t="e">
        <f>VLOOKUP($AL2,'Master Data'!$A:$F,3,0)</f>
        <v>#N/A</v>
      </c>
      <c r="AP2" s="7" t="e">
        <f>VLOOKUP($AL2,'Master Data'!$A:$F,4,0)</f>
        <v>#N/A</v>
      </c>
      <c r="AQ2" s="7" t="e">
        <f>VLOOKUP($AL2,'Master Data'!$A:$F,5,0)</f>
        <v>#N/A</v>
      </c>
      <c r="AR2" s="8">
        <f t="shared" ref="AR2:AR8" si="1">COUNTIF(B2:AK2,"&gt;0")</f>
        <v>1</v>
      </c>
      <c r="AS2" s="7">
        <f t="shared" ref="AS2:AS8" si="2">COUNTIF(Z2:AK2,"&gt;0")</f>
        <v>0</v>
      </c>
      <c r="AT2" s="9">
        <f>SUM(B2:AK2)</f>
        <v>41761.900000000023</v>
      </c>
    </row>
    <row r="3" spans="1:46" x14ac:dyDescent="0.35">
      <c r="A3" s="10" t="s">
        <v>9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  <c r="AK3" s="6">
        <v>0</v>
      </c>
      <c r="AL3" s="5" t="str">
        <f t="shared" si="0"/>
        <v>Észak-Alföld</v>
      </c>
      <c r="AM3" s="7" t="e">
        <f>VLOOKUP($AL3,'Master Data'!$A:$F,6,0)</f>
        <v>#N/A</v>
      </c>
      <c r="AN3" s="7" t="e">
        <f>VLOOKUP($AL3,'Master Data'!$A:$F,2,0)</f>
        <v>#N/A</v>
      </c>
      <c r="AO3" s="7" t="e">
        <f>VLOOKUP($AL3,'Master Data'!$A:$F,3,0)</f>
        <v>#N/A</v>
      </c>
      <c r="AP3" s="7" t="e">
        <f>VLOOKUP($AL3,'Master Data'!$A:$F,4,0)</f>
        <v>#N/A</v>
      </c>
      <c r="AQ3" s="7" t="e">
        <f>VLOOKUP($AL3,'Master Data'!$A:$F,5,0)</f>
        <v>#N/A</v>
      </c>
      <c r="AR3" s="8">
        <f t="shared" si="1"/>
        <v>0</v>
      </c>
      <c r="AS3" s="7">
        <f t="shared" si="2"/>
        <v>0</v>
      </c>
      <c r="AT3" s="9">
        <f t="shared" ref="AT3:AT8" si="3">SUM(B3:AK3)</f>
        <v>0</v>
      </c>
    </row>
    <row r="4" spans="1:46" x14ac:dyDescent="0.35">
      <c r="A4" s="10" t="s">
        <v>8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5" t="str">
        <f t="shared" si="0"/>
        <v>Dél-Dunántúl</v>
      </c>
      <c r="AM4" s="7" t="e">
        <f>VLOOKUP($AL4,'Master Data'!$A:$F,6,0)</f>
        <v>#N/A</v>
      </c>
      <c r="AN4" s="7" t="e">
        <f>VLOOKUP($AL4,'Master Data'!$A:$F,2,0)</f>
        <v>#N/A</v>
      </c>
      <c r="AO4" s="7" t="e">
        <f>VLOOKUP($AL4,'Master Data'!$A:$F,3,0)</f>
        <v>#N/A</v>
      </c>
      <c r="AP4" s="7" t="e">
        <f>VLOOKUP($AL4,'Master Data'!$A:$F,4,0)</f>
        <v>#N/A</v>
      </c>
      <c r="AQ4" s="7" t="e">
        <f>VLOOKUP($AL4,'Master Data'!$A:$F,5,0)</f>
        <v>#N/A</v>
      </c>
      <c r="AR4" s="8">
        <f t="shared" si="1"/>
        <v>0</v>
      </c>
      <c r="AS4" s="7">
        <f t="shared" si="2"/>
        <v>0</v>
      </c>
      <c r="AT4" s="9">
        <f t="shared" si="3"/>
        <v>0</v>
      </c>
    </row>
    <row r="5" spans="1:46" x14ac:dyDescent="0.35">
      <c r="A5" s="10" t="s">
        <v>7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5" t="str">
        <f t="shared" si="0"/>
        <v>Észak-Magyarország</v>
      </c>
      <c r="AM5" s="7" t="e">
        <f>VLOOKUP($AL5,'Master Data'!$A:$F,6,0)</f>
        <v>#N/A</v>
      </c>
      <c r="AN5" s="7" t="e">
        <f>VLOOKUP($AL5,'Master Data'!$A:$F,2,0)</f>
        <v>#N/A</v>
      </c>
      <c r="AO5" s="7" t="e">
        <f>VLOOKUP($AL5,'Master Data'!$A:$F,3,0)</f>
        <v>#N/A</v>
      </c>
      <c r="AP5" s="7" t="e">
        <f>VLOOKUP($AL5,'Master Data'!$A:$F,4,0)</f>
        <v>#N/A</v>
      </c>
      <c r="AQ5" s="7" t="e">
        <f>VLOOKUP($AL5,'Master Data'!$A:$F,5,0)</f>
        <v>#N/A</v>
      </c>
      <c r="AR5" s="8">
        <f t="shared" si="1"/>
        <v>0</v>
      </c>
      <c r="AS5" s="7">
        <f t="shared" si="2"/>
        <v>0</v>
      </c>
      <c r="AT5" s="9">
        <f t="shared" si="3"/>
        <v>0</v>
      </c>
    </row>
    <row r="6" spans="1:46" x14ac:dyDescent="0.35">
      <c r="A6" s="10" t="s">
        <v>6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5" t="str">
        <f t="shared" si="0"/>
        <v>Közép-Dunántúl</v>
      </c>
      <c r="AM6" s="7" t="e">
        <f>VLOOKUP($AL6,'Master Data'!$A:$F,6,0)</f>
        <v>#N/A</v>
      </c>
      <c r="AN6" s="7" t="e">
        <f>VLOOKUP($AL6,'Master Data'!$A:$F,2,0)</f>
        <v>#N/A</v>
      </c>
      <c r="AO6" s="7" t="e">
        <f>VLOOKUP($AL6,'Master Data'!$A:$F,3,0)</f>
        <v>#N/A</v>
      </c>
      <c r="AP6" s="7" t="e">
        <f>VLOOKUP($AL6,'Master Data'!$A:$F,4,0)</f>
        <v>#N/A</v>
      </c>
      <c r="AQ6" s="7" t="e">
        <f>VLOOKUP($AL6,'Master Data'!$A:$F,5,0)</f>
        <v>#N/A</v>
      </c>
      <c r="AR6" s="8">
        <f t="shared" si="1"/>
        <v>0</v>
      </c>
      <c r="AS6" s="7">
        <f t="shared" si="2"/>
        <v>0</v>
      </c>
      <c r="AT6" s="9">
        <f t="shared" si="3"/>
        <v>0</v>
      </c>
    </row>
    <row r="7" spans="1:46" x14ac:dyDescent="0.35">
      <c r="A7" s="5" t="s">
        <v>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5" t="str">
        <f t="shared" si="0"/>
        <v>Nyugat-Dunántúl</v>
      </c>
      <c r="AM7" s="7" t="e">
        <f>VLOOKUP($AL7,'Master Data'!$A:$F,6,0)</f>
        <v>#N/A</v>
      </c>
      <c r="AN7" s="7" t="e">
        <f>VLOOKUP($AL7,'Master Data'!$A:$F,2,0)</f>
        <v>#N/A</v>
      </c>
      <c r="AO7" s="7" t="e">
        <f>VLOOKUP($AL7,'Master Data'!$A:$F,3,0)</f>
        <v>#N/A</v>
      </c>
      <c r="AP7" s="7" t="e">
        <f>VLOOKUP($AL7,'Master Data'!$A:$F,4,0)</f>
        <v>#N/A</v>
      </c>
      <c r="AQ7" s="7" t="e">
        <f>VLOOKUP($AL7,'Master Data'!$A:$F,5,0)</f>
        <v>#N/A</v>
      </c>
      <c r="AR7" s="8">
        <f t="shared" si="1"/>
        <v>0</v>
      </c>
      <c r="AS7" s="7">
        <f t="shared" si="2"/>
        <v>0</v>
      </c>
      <c r="AT7" s="9">
        <f t="shared" si="3"/>
        <v>0</v>
      </c>
    </row>
    <row r="8" spans="1:46" x14ac:dyDescent="0.35">
      <c r="A8" s="10" t="s">
        <v>5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-92309.920000000042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5" t="str">
        <f t="shared" si="0"/>
        <v>Közép-Magyarország</v>
      </c>
      <c r="AM8" s="7" t="e">
        <f>VLOOKUP($AL8,'Master Data'!$A:$F,6,0)</f>
        <v>#N/A</v>
      </c>
      <c r="AN8" s="7" t="e">
        <f>VLOOKUP($AL8,'Master Data'!$A:$F,2,0)</f>
        <v>#N/A</v>
      </c>
      <c r="AO8" s="7" t="e">
        <f>VLOOKUP($AL8,'Master Data'!$A:$F,3,0)</f>
        <v>#N/A</v>
      </c>
      <c r="AP8" s="7" t="e">
        <f>VLOOKUP($AL8,'Master Data'!$A:$F,4,0)</f>
        <v>#N/A</v>
      </c>
      <c r="AQ8" s="7" t="e">
        <f>VLOOKUP($AL8,'Master Data'!$A:$F,5,0)</f>
        <v>#N/A</v>
      </c>
      <c r="AR8" s="8">
        <f t="shared" si="1"/>
        <v>0</v>
      </c>
      <c r="AS8" s="7">
        <f t="shared" si="2"/>
        <v>0</v>
      </c>
      <c r="AT8" s="9">
        <f t="shared" si="3"/>
        <v>-92309.920000000042</v>
      </c>
    </row>
    <row r="9" spans="1:46" x14ac:dyDescent="0.35">
      <c r="AL9" s="5"/>
      <c r="AM9" s="7"/>
      <c r="AN9" s="7"/>
      <c r="AO9" s="7"/>
      <c r="AP9" s="7"/>
      <c r="AQ9" s="7"/>
      <c r="AR9" s="8"/>
      <c r="AS9" s="7"/>
      <c r="AT9" s="9"/>
    </row>
    <row r="10" spans="1:46" x14ac:dyDescent="0.35">
      <c r="AL10" s="5"/>
      <c r="AM10" s="7"/>
      <c r="AN10" s="7"/>
      <c r="AO10" s="7"/>
      <c r="AP10" s="7"/>
      <c r="AQ10" s="7"/>
      <c r="AR10" s="8"/>
      <c r="AS10" s="7"/>
      <c r="AT10" s="9"/>
    </row>
    <row r="11" spans="1:46" x14ac:dyDescent="0.35">
      <c r="AL11" s="5"/>
      <c r="AM11" s="7"/>
      <c r="AN11" s="7"/>
      <c r="AO11" s="7"/>
      <c r="AP11" s="7"/>
      <c r="AQ11" s="7"/>
      <c r="AR11" s="8"/>
      <c r="AS11" s="7"/>
      <c r="AT11" s="9"/>
    </row>
    <row r="12" spans="1:46" x14ac:dyDescent="0.35">
      <c r="AL12" s="5"/>
      <c r="AM12" s="7"/>
      <c r="AN12" s="7"/>
      <c r="AO12" s="7"/>
      <c r="AP12" s="7"/>
      <c r="AQ12" s="7"/>
      <c r="AR12" s="8"/>
      <c r="AS12" s="7"/>
      <c r="AT12" s="9"/>
    </row>
    <row r="13" spans="1:46" x14ac:dyDescent="0.35">
      <c r="AL13" s="5"/>
      <c r="AM13" s="7"/>
      <c r="AN13" s="7"/>
      <c r="AO13" s="7"/>
      <c r="AP13" s="7"/>
      <c r="AQ13" s="7"/>
      <c r="AR13" s="8"/>
      <c r="AS13" s="7"/>
      <c r="AT13" s="9"/>
    </row>
    <row r="14" spans="1:46" x14ac:dyDescent="0.35">
      <c r="AL14" s="5"/>
      <c r="AM14" s="7"/>
      <c r="AN14" s="7"/>
      <c r="AO14" s="7"/>
      <c r="AP14" s="7"/>
      <c r="AQ14" s="7"/>
      <c r="AR14" s="8"/>
      <c r="AS14" s="7"/>
      <c r="AT14" s="9"/>
    </row>
    <row r="15" spans="1:46" x14ac:dyDescent="0.35">
      <c r="AL15" s="5"/>
      <c r="AM15" s="7"/>
      <c r="AN15" s="7"/>
      <c r="AO15" s="7"/>
      <c r="AP15" s="7"/>
      <c r="AQ15" s="7"/>
      <c r="AR15" s="8"/>
      <c r="AS15" s="7"/>
      <c r="AT15" s="9"/>
    </row>
  </sheetData>
  <conditionalFormatting sqref="AR2:AR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/>
  </sheetViews>
  <sheetFormatPr defaultRowHeight="14.5" x14ac:dyDescent="0.35"/>
  <cols>
    <col min="1" max="1" width="19.54296875" bestFit="1" customWidth="1"/>
    <col min="3" max="3" width="19.54296875" bestFit="1" customWidth="1"/>
  </cols>
  <sheetData>
    <row r="1" spans="1:5" x14ac:dyDescent="0.35">
      <c r="A1" s="5" t="s">
        <v>10</v>
      </c>
      <c r="B1" s="9">
        <v>41761.900000000023</v>
      </c>
      <c r="C1" s="5" t="s">
        <v>8</v>
      </c>
      <c r="D1" s="9">
        <v>524748.22</v>
      </c>
      <c r="E1">
        <f>VLOOKUP(C1,$A:$B,2,0)</f>
        <v>0</v>
      </c>
    </row>
    <row r="2" spans="1:5" x14ac:dyDescent="0.35">
      <c r="A2" s="5" t="s">
        <v>9</v>
      </c>
      <c r="B2" s="9">
        <v>0</v>
      </c>
      <c r="C2" s="5" t="s">
        <v>6</v>
      </c>
      <c r="D2" s="9">
        <v>181723.95999999996</v>
      </c>
      <c r="E2">
        <f t="shared" ref="E2:E7" si="0">VLOOKUP(C2,$A:$B,2,0)</f>
        <v>0</v>
      </c>
    </row>
    <row r="3" spans="1:5" x14ac:dyDescent="0.35">
      <c r="A3" s="5" t="s">
        <v>8</v>
      </c>
      <c r="B3" s="9">
        <v>0</v>
      </c>
      <c r="C3" s="5" t="s">
        <v>9</v>
      </c>
      <c r="D3" s="9">
        <v>109273.78000000003</v>
      </c>
      <c r="E3">
        <f t="shared" si="0"/>
        <v>0</v>
      </c>
    </row>
    <row r="4" spans="1:5" x14ac:dyDescent="0.35">
      <c r="A4" s="5" t="s">
        <v>7</v>
      </c>
      <c r="B4" s="9">
        <v>0</v>
      </c>
      <c r="C4" s="5" t="s">
        <v>10</v>
      </c>
      <c r="D4" s="9">
        <v>0</v>
      </c>
      <c r="E4">
        <f t="shared" si="0"/>
        <v>41761.900000000023</v>
      </c>
    </row>
    <row r="5" spans="1:5" x14ac:dyDescent="0.35">
      <c r="A5" s="5" t="s">
        <v>6</v>
      </c>
      <c r="B5" s="9">
        <v>0</v>
      </c>
      <c r="C5" s="5" t="s">
        <v>7</v>
      </c>
      <c r="D5" s="9">
        <v>0</v>
      </c>
      <c r="E5">
        <f t="shared" si="0"/>
        <v>0</v>
      </c>
    </row>
    <row r="6" spans="1:5" x14ac:dyDescent="0.35">
      <c r="A6" s="5" t="s">
        <v>3</v>
      </c>
      <c r="B6" s="9">
        <v>0</v>
      </c>
      <c r="C6" s="5" t="s">
        <v>5</v>
      </c>
      <c r="D6" s="9">
        <v>0</v>
      </c>
      <c r="E6">
        <f t="shared" si="0"/>
        <v>-92309.920000000042</v>
      </c>
    </row>
    <row r="7" spans="1:5" x14ac:dyDescent="0.35">
      <c r="A7" s="5" t="s">
        <v>5</v>
      </c>
      <c r="B7" s="9">
        <v>-92309.920000000042</v>
      </c>
      <c r="C7" s="5" t="s">
        <v>3</v>
      </c>
      <c r="D7" s="9">
        <v>-178573.95999999996</v>
      </c>
      <c r="E7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5"/>
  <sheetViews>
    <sheetView workbookViewId="0"/>
  </sheetViews>
  <sheetFormatPr defaultRowHeight="14.5" x14ac:dyDescent="0.35"/>
  <cols>
    <col min="1" max="1" width="19.54296875" bestFit="1" customWidth="1"/>
    <col min="39" max="39" width="18.54296875" bestFit="1" customWidth="1"/>
    <col min="40" max="40" width="22.7265625" bestFit="1" customWidth="1"/>
    <col min="41" max="41" width="19.54296875" bestFit="1" customWidth="1"/>
  </cols>
  <sheetData>
    <row r="1" spans="1:46" ht="30.75" customHeight="1" x14ac:dyDescent="0.35">
      <c r="A1" s="1" t="s">
        <v>11</v>
      </c>
      <c r="B1" s="2">
        <v>39814</v>
      </c>
      <c r="C1" s="3">
        <v>39845</v>
      </c>
      <c r="D1" s="3">
        <v>39873</v>
      </c>
      <c r="E1" s="3">
        <v>39904</v>
      </c>
      <c r="F1" s="3">
        <v>39934</v>
      </c>
      <c r="G1" s="3">
        <v>39965</v>
      </c>
      <c r="H1" s="3">
        <v>39995</v>
      </c>
      <c r="I1" s="3">
        <v>40026</v>
      </c>
      <c r="J1" s="3">
        <v>40057</v>
      </c>
      <c r="K1" s="3">
        <v>40087</v>
      </c>
      <c r="L1" s="3">
        <v>40118</v>
      </c>
      <c r="M1" s="3">
        <v>40148</v>
      </c>
      <c r="N1" s="3">
        <v>40179</v>
      </c>
      <c r="O1" s="3">
        <v>40210</v>
      </c>
      <c r="P1" s="3">
        <v>40238</v>
      </c>
      <c r="Q1" s="3">
        <v>40269</v>
      </c>
      <c r="R1" s="3">
        <v>40299</v>
      </c>
      <c r="S1" s="3">
        <v>40330</v>
      </c>
      <c r="T1" s="3">
        <v>40360</v>
      </c>
      <c r="U1" s="3">
        <v>40391</v>
      </c>
      <c r="V1" s="3">
        <v>40422</v>
      </c>
      <c r="W1" s="3">
        <v>40452</v>
      </c>
      <c r="X1" s="3">
        <v>40483</v>
      </c>
      <c r="Y1" s="3">
        <v>40513</v>
      </c>
      <c r="Z1" s="3">
        <v>40544</v>
      </c>
      <c r="AA1" s="3">
        <v>40575</v>
      </c>
      <c r="AB1" s="3">
        <v>40603</v>
      </c>
      <c r="AC1" s="3">
        <v>40634</v>
      </c>
      <c r="AD1" s="3">
        <v>40664</v>
      </c>
      <c r="AE1" s="3">
        <v>40695</v>
      </c>
      <c r="AF1" s="3">
        <v>40725</v>
      </c>
      <c r="AG1" s="3">
        <v>40756</v>
      </c>
      <c r="AH1" s="3">
        <v>40787</v>
      </c>
      <c r="AI1" s="3">
        <v>40817</v>
      </c>
      <c r="AJ1" s="3">
        <v>40848</v>
      </c>
      <c r="AK1" s="3">
        <v>40878</v>
      </c>
      <c r="AL1" s="1" t="s">
        <v>11</v>
      </c>
      <c r="AM1" s="1" t="s">
        <v>17</v>
      </c>
      <c r="AN1" s="1" t="s">
        <v>12</v>
      </c>
      <c r="AO1" s="1" t="s">
        <v>13</v>
      </c>
      <c r="AP1" s="1" t="s">
        <v>14</v>
      </c>
      <c r="AQ1" s="1" t="s">
        <v>15</v>
      </c>
      <c r="AR1" s="4" t="s">
        <v>16</v>
      </c>
      <c r="AS1" s="4" t="s">
        <v>18</v>
      </c>
      <c r="AT1" s="1" t="s">
        <v>19</v>
      </c>
    </row>
    <row r="2" spans="1:46" x14ac:dyDescent="0.35">
      <c r="A2" s="10" t="s">
        <v>8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6">
        <v>227102.83000000007</v>
      </c>
      <c r="AG2" s="6">
        <v>297645.3899999999</v>
      </c>
      <c r="AH2" s="6">
        <v>0</v>
      </c>
      <c r="AI2" s="6">
        <v>0</v>
      </c>
      <c r="AJ2" s="6">
        <v>0</v>
      </c>
      <c r="AK2" s="6">
        <v>0</v>
      </c>
      <c r="AL2" s="5" t="str">
        <f t="shared" ref="AL2:AL8" si="0">A2</f>
        <v>Dél-Dunántúl</v>
      </c>
      <c r="AM2" s="7" t="e">
        <f>VLOOKUP($AL2,'Master Data'!$A:$F,6,0)</f>
        <v>#N/A</v>
      </c>
      <c r="AN2" s="7" t="e">
        <f>VLOOKUP($AL2,'Master Data'!$A:$F,2,0)</f>
        <v>#N/A</v>
      </c>
      <c r="AO2" s="7" t="e">
        <f>VLOOKUP($AL2,'Master Data'!$A:$F,3,0)</f>
        <v>#N/A</v>
      </c>
      <c r="AP2" s="7" t="e">
        <f>VLOOKUP($AL2,'Master Data'!$A:$F,4,0)</f>
        <v>#N/A</v>
      </c>
      <c r="AQ2" s="7" t="e">
        <f>VLOOKUP($AL2,'Master Data'!$A:$F,5,0)</f>
        <v>#N/A</v>
      </c>
      <c r="AR2" s="8">
        <f t="shared" ref="AR2:AR8" si="1">COUNTIF(B2:AK2,"&gt;0")</f>
        <v>2</v>
      </c>
      <c r="AS2" s="7">
        <f t="shared" ref="AS2:AS8" si="2">COUNTIF(Z2:AK2,"&gt;0")</f>
        <v>2</v>
      </c>
      <c r="AT2" s="9">
        <f>SUM(B2:AK2)</f>
        <v>524748.22</v>
      </c>
    </row>
    <row r="3" spans="1:46" x14ac:dyDescent="0.35">
      <c r="A3" s="10" t="s">
        <v>6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181723.95999999996</v>
      </c>
      <c r="AH3" s="6">
        <v>0</v>
      </c>
      <c r="AI3" s="6">
        <v>0</v>
      </c>
      <c r="AJ3" s="6">
        <v>0</v>
      </c>
      <c r="AK3" s="6">
        <v>0</v>
      </c>
      <c r="AL3" s="5" t="str">
        <f t="shared" si="0"/>
        <v>Közép-Dunántúl</v>
      </c>
      <c r="AM3" s="7" t="e">
        <f>VLOOKUP($AL3,'Master Data'!$A:$F,6,0)</f>
        <v>#N/A</v>
      </c>
      <c r="AN3" s="7" t="e">
        <f>VLOOKUP($AL3,'Master Data'!$A:$F,2,0)</f>
        <v>#N/A</v>
      </c>
      <c r="AO3" s="7" t="e">
        <f>VLOOKUP($AL3,'Master Data'!$A:$F,3,0)</f>
        <v>#N/A</v>
      </c>
      <c r="AP3" s="7" t="e">
        <f>VLOOKUP($AL3,'Master Data'!$A:$F,4,0)</f>
        <v>#N/A</v>
      </c>
      <c r="AQ3" s="7" t="e">
        <f>VLOOKUP($AL3,'Master Data'!$A:$F,5,0)</f>
        <v>#N/A</v>
      </c>
      <c r="AR3" s="8">
        <f t="shared" si="1"/>
        <v>1</v>
      </c>
      <c r="AS3" s="7">
        <f t="shared" si="2"/>
        <v>1</v>
      </c>
      <c r="AT3" s="9">
        <f t="shared" ref="AT3:AT8" si="3">SUM(B3:AK3)</f>
        <v>181723.95999999996</v>
      </c>
    </row>
    <row r="4" spans="1:46" x14ac:dyDescent="0.35">
      <c r="A4" s="10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109273.78000000003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5" t="str">
        <f t="shared" si="0"/>
        <v>Észak-Alföld</v>
      </c>
      <c r="AM4" s="7" t="e">
        <f>VLOOKUP($AL4,'Master Data'!$A:$F,6,0)</f>
        <v>#N/A</v>
      </c>
      <c r="AN4" s="7" t="e">
        <f>VLOOKUP($AL4,'Master Data'!$A:$F,2,0)</f>
        <v>#N/A</v>
      </c>
      <c r="AO4" s="7" t="e">
        <f>VLOOKUP($AL4,'Master Data'!$A:$F,3,0)</f>
        <v>#N/A</v>
      </c>
      <c r="AP4" s="7" t="e">
        <f>VLOOKUP($AL4,'Master Data'!$A:$F,4,0)</f>
        <v>#N/A</v>
      </c>
      <c r="AQ4" s="7" t="e">
        <f>VLOOKUP($AL4,'Master Data'!$A:$F,5,0)</f>
        <v>#N/A</v>
      </c>
      <c r="AR4" s="8">
        <f t="shared" si="1"/>
        <v>1</v>
      </c>
      <c r="AS4" s="7">
        <f t="shared" si="2"/>
        <v>0</v>
      </c>
      <c r="AT4" s="9">
        <f t="shared" si="3"/>
        <v>109273.78000000003</v>
      </c>
    </row>
    <row r="5" spans="1:46" x14ac:dyDescent="0.35">
      <c r="A5" s="10" t="s">
        <v>10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5" t="str">
        <f t="shared" si="0"/>
        <v>Dél-Alföld</v>
      </c>
      <c r="AM5" s="7" t="e">
        <f>VLOOKUP($AL5,'Master Data'!$A:$F,6,0)</f>
        <v>#N/A</v>
      </c>
      <c r="AN5" s="7" t="e">
        <f>VLOOKUP($AL5,'Master Data'!$A:$F,2,0)</f>
        <v>#N/A</v>
      </c>
      <c r="AO5" s="7" t="e">
        <f>VLOOKUP($AL5,'Master Data'!$A:$F,3,0)</f>
        <v>#N/A</v>
      </c>
      <c r="AP5" s="7" t="e">
        <f>VLOOKUP($AL5,'Master Data'!$A:$F,4,0)</f>
        <v>#N/A</v>
      </c>
      <c r="AQ5" s="7" t="e">
        <f>VLOOKUP($AL5,'Master Data'!$A:$F,5,0)</f>
        <v>#N/A</v>
      </c>
      <c r="AR5" s="8">
        <f t="shared" si="1"/>
        <v>0</v>
      </c>
      <c r="AS5" s="7">
        <f t="shared" si="2"/>
        <v>0</v>
      </c>
      <c r="AT5" s="9">
        <f t="shared" si="3"/>
        <v>0</v>
      </c>
    </row>
    <row r="6" spans="1:46" x14ac:dyDescent="0.35">
      <c r="A6" s="10" t="s">
        <v>7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5" t="str">
        <f t="shared" si="0"/>
        <v>Észak-Magyarország</v>
      </c>
      <c r="AM6" s="7" t="e">
        <f>VLOOKUP($AL6,'Master Data'!$A:$F,6,0)</f>
        <v>#N/A</v>
      </c>
      <c r="AN6" s="7" t="e">
        <f>VLOOKUP($AL6,'Master Data'!$A:$F,2,0)</f>
        <v>#N/A</v>
      </c>
      <c r="AO6" s="7" t="e">
        <f>VLOOKUP($AL6,'Master Data'!$A:$F,3,0)</f>
        <v>#N/A</v>
      </c>
      <c r="AP6" s="7" t="e">
        <f>VLOOKUP($AL6,'Master Data'!$A:$F,4,0)</f>
        <v>#N/A</v>
      </c>
      <c r="AQ6" s="7" t="e">
        <f>VLOOKUP($AL6,'Master Data'!$A:$F,5,0)</f>
        <v>#N/A</v>
      </c>
      <c r="AR6" s="8">
        <f t="shared" si="1"/>
        <v>0</v>
      </c>
      <c r="AS6" s="7">
        <f t="shared" si="2"/>
        <v>0</v>
      </c>
      <c r="AT6" s="9">
        <f t="shared" si="3"/>
        <v>0</v>
      </c>
    </row>
    <row r="7" spans="1:46" x14ac:dyDescent="0.35">
      <c r="A7" s="10" t="s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5" t="str">
        <f t="shared" si="0"/>
        <v>Közép-Magyarország</v>
      </c>
      <c r="AM7" s="7" t="e">
        <f>VLOOKUP($AL7,'Master Data'!$A:$F,6,0)</f>
        <v>#N/A</v>
      </c>
      <c r="AN7" s="7" t="e">
        <f>VLOOKUP($AL7,'Master Data'!$A:$F,2,0)</f>
        <v>#N/A</v>
      </c>
      <c r="AO7" s="7" t="e">
        <f>VLOOKUP($AL7,'Master Data'!$A:$F,3,0)</f>
        <v>#N/A</v>
      </c>
      <c r="AP7" s="7" t="e">
        <f>VLOOKUP($AL7,'Master Data'!$A:$F,4,0)</f>
        <v>#N/A</v>
      </c>
      <c r="AQ7" s="7" t="e">
        <f>VLOOKUP($AL7,'Master Data'!$A:$F,5,0)</f>
        <v>#N/A</v>
      </c>
      <c r="AR7" s="8">
        <f t="shared" si="1"/>
        <v>0</v>
      </c>
      <c r="AS7" s="7">
        <f t="shared" si="2"/>
        <v>0</v>
      </c>
      <c r="AT7" s="9">
        <f t="shared" si="3"/>
        <v>0</v>
      </c>
    </row>
    <row r="8" spans="1:46" x14ac:dyDescent="0.35">
      <c r="A8" s="10" t="s">
        <v>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-178573.95999999996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5" t="str">
        <f t="shared" si="0"/>
        <v>Nyugat-Dunántúl</v>
      </c>
      <c r="AM8" s="7" t="e">
        <f>VLOOKUP($AL8,'Master Data'!$A:$F,6,0)</f>
        <v>#N/A</v>
      </c>
      <c r="AN8" s="7" t="e">
        <f>VLOOKUP($AL8,'Master Data'!$A:$F,2,0)</f>
        <v>#N/A</v>
      </c>
      <c r="AO8" s="7" t="e">
        <f>VLOOKUP($AL8,'Master Data'!$A:$F,3,0)</f>
        <v>#N/A</v>
      </c>
      <c r="AP8" s="7" t="e">
        <f>VLOOKUP($AL8,'Master Data'!$A:$F,4,0)</f>
        <v>#N/A</v>
      </c>
      <c r="AQ8" s="7" t="e">
        <f>VLOOKUP($AL8,'Master Data'!$A:$F,5,0)</f>
        <v>#N/A</v>
      </c>
      <c r="AR8" s="8">
        <f t="shared" si="1"/>
        <v>0</v>
      </c>
      <c r="AS8" s="7">
        <f t="shared" si="2"/>
        <v>0</v>
      </c>
      <c r="AT8" s="9">
        <f t="shared" si="3"/>
        <v>-178573.95999999996</v>
      </c>
    </row>
    <row r="9" spans="1:46" x14ac:dyDescent="0.35">
      <c r="AL9" s="5"/>
      <c r="AM9" s="7"/>
      <c r="AN9" s="7"/>
      <c r="AO9" s="7"/>
      <c r="AP9" s="7"/>
      <c r="AQ9" s="7"/>
      <c r="AR9" s="8"/>
      <c r="AS9" s="7"/>
      <c r="AT9" s="9"/>
    </row>
    <row r="10" spans="1:46" x14ac:dyDescent="0.35">
      <c r="AL10" s="5"/>
      <c r="AM10" s="7"/>
      <c r="AN10" s="7"/>
      <c r="AO10" s="7"/>
      <c r="AP10" s="7"/>
      <c r="AQ10" s="7"/>
      <c r="AR10" s="8"/>
      <c r="AS10" s="7"/>
      <c r="AT10" s="9"/>
    </row>
    <row r="11" spans="1:46" x14ac:dyDescent="0.35">
      <c r="AL11" s="5"/>
      <c r="AM11" s="7"/>
      <c r="AN11" s="7"/>
      <c r="AO11" s="7"/>
      <c r="AP11" s="7"/>
      <c r="AQ11" s="7"/>
      <c r="AR11" s="8"/>
      <c r="AS11" s="7"/>
      <c r="AT11" s="9"/>
    </row>
    <row r="12" spans="1:46" x14ac:dyDescent="0.35">
      <c r="AL12" s="5"/>
      <c r="AM12" s="7"/>
      <c r="AN12" s="7"/>
      <c r="AO12" s="7"/>
      <c r="AP12" s="7"/>
      <c r="AQ12" s="7"/>
      <c r="AR12" s="8"/>
      <c r="AS12" s="7"/>
      <c r="AT12" s="9"/>
    </row>
    <row r="13" spans="1:46" x14ac:dyDescent="0.35">
      <c r="AL13" s="5"/>
      <c r="AM13" s="7"/>
      <c r="AN13" s="7"/>
      <c r="AO13" s="7"/>
      <c r="AP13" s="7"/>
      <c r="AQ13" s="7"/>
      <c r="AR13" s="8"/>
      <c r="AS13" s="7"/>
      <c r="AT13" s="9"/>
    </row>
    <row r="14" spans="1:46" x14ac:dyDescent="0.35">
      <c r="AL14" s="5"/>
      <c r="AM14" s="7"/>
      <c r="AN14" s="7"/>
      <c r="AO14" s="7"/>
      <c r="AP14" s="7"/>
      <c r="AQ14" s="7"/>
      <c r="AR14" s="8"/>
      <c r="AS14" s="7"/>
      <c r="AT14" s="9"/>
    </row>
    <row r="15" spans="1:46" x14ac:dyDescent="0.35">
      <c r="AL15" s="5"/>
      <c r="AM15" s="7"/>
      <c r="AN15" s="7"/>
      <c r="AO15" s="7"/>
      <c r="AP15" s="7"/>
      <c r="AQ15" s="7"/>
      <c r="AR15" s="8"/>
      <c r="AS15" s="7"/>
      <c r="AT15" s="9"/>
    </row>
  </sheetData>
  <conditionalFormatting sqref="AR2:AR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workbookViewId="0"/>
  </sheetViews>
  <sheetFormatPr defaultRowHeight="14.5" x14ac:dyDescent="0.35"/>
  <cols>
    <col min="2" max="2" width="19.7265625" bestFit="1" customWidth="1"/>
    <col min="3" max="3" width="16.81640625" bestFit="1" customWidth="1"/>
    <col min="6" max="6" width="16.7265625" bestFit="1" customWidth="1"/>
  </cols>
  <sheetData>
    <row r="1" spans="1:6" x14ac:dyDescent="0.35">
      <c r="A1" s="11" t="s">
        <v>11</v>
      </c>
      <c r="B1" s="12" t="s">
        <v>12</v>
      </c>
      <c r="C1" s="12" t="s">
        <v>13</v>
      </c>
      <c r="D1" s="12" t="s">
        <v>14</v>
      </c>
      <c r="E1" s="12" t="s">
        <v>15</v>
      </c>
      <c r="F1" s="12" t="s">
        <v>17</v>
      </c>
    </row>
    <row r="2" spans="1:6" x14ac:dyDescent="0.35">
      <c r="A2" s="13">
        <v>1</v>
      </c>
      <c r="B2" s="14" t="s">
        <v>2</v>
      </c>
      <c r="C2" s="14" t="s">
        <v>3</v>
      </c>
      <c r="D2" s="14" t="s">
        <v>21</v>
      </c>
      <c r="E2" s="14" t="s">
        <v>21</v>
      </c>
      <c r="F2" s="14" t="s">
        <v>20</v>
      </c>
    </row>
    <row r="3" spans="1:6" x14ac:dyDescent="0.35">
      <c r="A3" s="15">
        <v>2</v>
      </c>
      <c r="B3" s="16" t="s">
        <v>4</v>
      </c>
      <c r="C3" s="16" t="s">
        <v>3</v>
      </c>
      <c r="D3" s="16" t="s">
        <v>21</v>
      </c>
      <c r="E3" s="16" t="s">
        <v>21</v>
      </c>
      <c r="F3" s="16" t="s">
        <v>20</v>
      </c>
    </row>
    <row r="4" spans="1:6" x14ac:dyDescent="0.35">
      <c r="A4" s="13">
        <v>3</v>
      </c>
      <c r="B4" s="14" t="s">
        <v>4</v>
      </c>
      <c r="C4" s="14" t="s">
        <v>5</v>
      </c>
      <c r="D4" s="14" t="s">
        <v>21</v>
      </c>
      <c r="E4" s="14" t="s">
        <v>21</v>
      </c>
      <c r="F4" s="14" t="s">
        <v>20</v>
      </c>
    </row>
    <row r="5" spans="1:6" x14ac:dyDescent="0.35">
      <c r="A5" s="15">
        <v>4</v>
      </c>
      <c r="B5" s="16" t="s">
        <v>2</v>
      </c>
      <c r="C5" s="16" t="s">
        <v>5</v>
      </c>
      <c r="D5" s="16" t="s">
        <v>21</v>
      </c>
      <c r="E5" s="16" t="s">
        <v>21</v>
      </c>
      <c r="F5" s="16" t="s">
        <v>20</v>
      </c>
    </row>
    <row r="6" spans="1:6" x14ac:dyDescent="0.35">
      <c r="A6" s="13">
        <v>5</v>
      </c>
      <c r="B6" s="14" t="s">
        <v>2</v>
      </c>
      <c r="C6" s="14" t="s">
        <v>6</v>
      </c>
      <c r="D6" s="14" t="s">
        <v>21</v>
      </c>
      <c r="E6" s="14" t="s">
        <v>21</v>
      </c>
      <c r="F6" s="14" t="s">
        <v>20</v>
      </c>
    </row>
    <row r="7" spans="1:6" x14ac:dyDescent="0.35">
      <c r="A7" s="15">
        <v>6</v>
      </c>
      <c r="B7" s="16" t="s">
        <v>2</v>
      </c>
      <c r="C7" s="16" t="s">
        <v>7</v>
      </c>
      <c r="D7" s="16" t="s">
        <v>21</v>
      </c>
      <c r="E7" s="16" t="s">
        <v>21</v>
      </c>
      <c r="F7" s="16" t="s">
        <v>20</v>
      </c>
    </row>
    <row r="8" spans="1:6" x14ac:dyDescent="0.35">
      <c r="A8" s="13">
        <v>7</v>
      </c>
      <c r="B8" s="14" t="s">
        <v>4</v>
      </c>
      <c r="C8" s="14" t="s">
        <v>6</v>
      </c>
      <c r="D8" s="14" t="s">
        <v>21</v>
      </c>
      <c r="E8" s="14" t="s">
        <v>21</v>
      </c>
      <c r="F8" s="14" t="s">
        <v>20</v>
      </c>
    </row>
    <row r="9" spans="1:6" x14ac:dyDescent="0.35">
      <c r="A9" s="15">
        <v>8</v>
      </c>
      <c r="B9" s="16" t="s">
        <v>2</v>
      </c>
      <c r="C9" s="16" t="s">
        <v>8</v>
      </c>
      <c r="D9" s="16" t="s">
        <v>21</v>
      </c>
      <c r="E9" s="16" t="s">
        <v>21</v>
      </c>
      <c r="F9" s="16" t="s">
        <v>20</v>
      </c>
    </row>
    <row r="10" spans="1:6" x14ac:dyDescent="0.35">
      <c r="A10" s="13">
        <v>9</v>
      </c>
      <c r="B10" s="14" t="s">
        <v>4</v>
      </c>
      <c r="C10" s="14" t="s">
        <v>7</v>
      </c>
      <c r="D10" s="14" t="s">
        <v>21</v>
      </c>
      <c r="E10" s="14" t="s">
        <v>21</v>
      </c>
      <c r="F10" s="14" t="s">
        <v>20</v>
      </c>
    </row>
    <row r="11" spans="1:6" x14ac:dyDescent="0.35">
      <c r="A11" s="15">
        <v>10</v>
      </c>
      <c r="B11" s="16" t="s">
        <v>4</v>
      </c>
      <c r="C11" s="16" t="s">
        <v>8</v>
      </c>
      <c r="D11" s="16" t="s">
        <v>21</v>
      </c>
      <c r="E11" s="16" t="s">
        <v>21</v>
      </c>
      <c r="F11" s="16" t="s">
        <v>20</v>
      </c>
    </row>
    <row r="12" spans="1:6" x14ac:dyDescent="0.35">
      <c r="A12" s="13">
        <v>11</v>
      </c>
      <c r="B12" s="14" t="s">
        <v>2</v>
      </c>
      <c r="C12" s="14" t="s">
        <v>9</v>
      </c>
      <c r="D12" s="14" t="s">
        <v>21</v>
      </c>
      <c r="E12" s="14" t="s">
        <v>21</v>
      </c>
      <c r="F12" s="14" t="s">
        <v>20</v>
      </c>
    </row>
    <row r="13" spans="1:6" x14ac:dyDescent="0.35">
      <c r="A13" s="15">
        <v>12</v>
      </c>
      <c r="B13" s="16" t="s">
        <v>4</v>
      </c>
      <c r="C13" s="16" t="s">
        <v>9</v>
      </c>
      <c r="D13" s="16" t="s">
        <v>21</v>
      </c>
      <c r="E13" s="16" t="s">
        <v>21</v>
      </c>
      <c r="F13" s="16" t="s">
        <v>20</v>
      </c>
    </row>
    <row r="14" spans="1:6" x14ac:dyDescent="0.35">
      <c r="A14" s="13">
        <v>13</v>
      </c>
      <c r="B14" s="14" t="s">
        <v>2</v>
      </c>
      <c r="C14" s="14" t="s">
        <v>10</v>
      </c>
      <c r="D14" s="14" t="s">
        <v>21</v>
      </c>
      <c r="E14" s="14" t="s">
        <v>21</v>
      </c>
      <c r="F14" s="14" t="s">
        <v>20</v>
      </c>
    </row>
    <row r="15" spans="1:6" x14ac:dyDescent="0.35">
      <c r="A15" s="15">
        <v>14</v>
      </c>
      <c r="B15" s="16" t="s">
        <v>4</v>
      </c>
      <c r="C15" s="16" t="s">
        <v>10</v>
      </c>
      <c r="D15" s="16" t="s">
        <v>21</v>
      </c>
      <c r="E15" s="16" t="s">
        <v>21</v>
      </c>
      <c r="F15" s="16" t="s">
        <v>20</v>
      </c>
    </row>
    <row r="16" spans="1:6" x14ac:dyDescent="0.35">
      <c r="A16" s="13"/>
      <c r="B16" s="14"/>
      <c r="C16" s="14"/>
      <c r="D16" s="14"/>
      <c r="E16" s="14"/>
      <c r="F16" s="14"/>
    </row>
    <row r="17" spans="1:6" x14ac:dyDescent="0.35">
      <c r="A17" s="15"/>
      <c r="B17" s="16"/>
      <c r="C17" s="16"/>
      <c r="D17" s="16"/>
      <c r="E17" s="16"/>
      <c r="F17" s="16"/>
    </row>
    <row r="18" spans="1:6" x14ac:dyDescent="0.35">
      <c r="A18" s="13"/>
      <c r="B18" s="14"/>
      <c r="C18" s="14"/>
      <c r="D18" s="14"/>
      <c r="E18" s="14"/>
      <c r="F18" s="14"/>
    </row>
    <row r="19" spans="1:6" x14ac:dyDescent="0.35">
      <c r="A19" s="15"/>
      <c r="B19" s="16"/>
      <c r="C19" s="16"/>
      <c r="D19" s="16"/>
      <c r="E19" s="16"/>
      <c r="F19" s="16"/>
    </row>
    <row r="20" spans="1:6" x14ac:dyDescent="0.35">
      <c r="A20" s="13"/>
      <c r="B20" s="14"/>
      <c r="C20" s="14"/>
      <c r="D20" s="14"/>
      <c r="E20" s="14"/>
      <c r="F20" s="14"/>
    </row>
    <row r="21" spans="1:6" x14ac:dyDescent="0.35">
      <c r="A21" s="15"/>
      <c r="B21" s="16"/>
      <c r="C21" s="16"/>
      <c r="D21" s="16"/>
      <c r="E21" s="16"/>
      <c r="F21" s="16"/>
    </row>
    <row r="22" spans="1:6" x14ac:dyDescent="0.35">
      <c r="A22" s="13"/>
      <c r="B22" s="14"/>
      <c r="C22" s="14"/>
      <c r="D22" s="14"/>
      <c r="E22" s="14"/>
      <c r="F22" s="14"/>
    </row>
    <row r="23" spans="1:6" x14ac:dyDescent="0.35">
      <c r="A23" s="15"/>
      <c r="B23" s="16"/>
      <c r="C23" s="16"/>
      <c r="D23" s="16"/>
      <c r="E23" s="16"/>
      <c r="F23" s="16"/>
    </row>
    <row r="24" spans="1:6" x14ac:dyDescent="0.35">
      <c r="A24" s="13"/>
      <c r="B24" s="14"/>
      <c r="C24" s="14"/>
      <c r="D24" s="14"/>
      <c r="E24" s="14"/>
      <c r="F24" s="14"/>
    </row>
    <row r="25" spans="1:6" x14ac:dyDescent="0.35">
      <c r="A25" s="15"/>
      <c r="B25" s="16"/>
      <c r="C25" s="16"/>
      <c r="D25" s="16"/>
      <c r="E25" s="16"/>
      <c r="F25" s="16"/>
    </row>
    <row r="26" spans="1:6" x14ac:dyDescent="0.35">
      <c r="A26" s="13"/>
      <c r="B26" s="14"/>
      <c r="C26" s="14"/>
      <c r="D26" s="14"/>
      <c r="E26" s="14"/>
      <c r="F26" s="14"/>
    </row>
    <row r="27" spans="1:6" x14ac:dyDescent="0.35">
      <c r="A27" s="15"/>
      <c r="B27" s="16"/>
      <c r="C27" s="16"/>
      <c r="D27" s="16"/>
      <c r="E27" s="16"/>
      <c r="F27" s="16"/>
    </row>
    <row r="28" spans="1:6" x14ac:dyDescent="0.35">
      <c r="A28" s="13"/>
      <c r="B28" s="14"/>
      <c r="C28" s="14"/>
      <c r="D28" s="14"/>
      <c r="E28" s="14"/>
      <c r="F28" s="14"/>
    </row>
    <row r="29" spans="1:6" x14ac:dyDescent="0.35">
      <c r="A29" s="15"/>
      <c r="B29" s="16"/>
      <c r="C29" s="16"/>
      <c r="D29" s="16"/>
      <c r="E29" s="16"/>
      <c r="F29" s="16"/>
    </row>
    <row r="30" spans="1:6" x14ac:dyDescent="0.35">
      <c r="A30" s="13"/>
      <c r="B30" s="14"/>
      <c r="C30" s="14"/>
      <c r="D30" s="14"/>
      <c r="E30" s="14"/>
      <c r="F30" s="14"/>
    </row>
    <row r="31" spans="1:6" x14ac:dyDescent="0.35">
      <c r="A31" s="15"/>
      <c r="B31" s="16"/>
      <c r="C31" s="16"/>
      <c r="D31" s="16"/>
      <c r="E31" s="16"/>
      <c r="F31" s="16"/>
    </row>
    <row r="32" spans="1:6" x14ac:dyDescent="0.35">
      <c r="A32" s="13"/>
      <c r="B32" s="14"/>
      <c r="C32" s="14"/>
      <c r="D32" s="14"/>
      <c r="E32" s="14"/>
      <c r="F32" s="14"/>
    </row>
    <row r="33" spans="1:6" x14ac:dyDescent="0.35">
      <c r="A33" s="15"/>
      <c r="B33" s="16"/>
      <c r="C33" s="16"/>
      <c r="D33" s="16"/>
      <c r="E33" s="16"/>
      <c r="F33" s="16"/>
    </row>
    <row r="34" spans="1:6" x14ac:dyDescent="0.35">
      <c r="A34" s="13"/>
      <c r="B34" s="14"/>
      <c r="C34" s="14"/>
      <c r="D34" s="14"/>
      <c r="E34" s="14"/>
      <c r="F34" s="14"/>
    </row>
    <row r="35" spans="1:6" x14ac:dyDescent="0.35">
      <c r="A35" s="15"/>
      <c r="B35" s="16"/>
      <c r="C35" s="16"/>
      <c r="D35" s="16"/>
      <c r="E35" s="16"/>
      <c r="F35" s="16"/>
    </row>
    <row r="36" spans="1:6" x14ac:dyDescent="0.35">
      <c r="A36" s="13"/>
      <c r="B36" s="14"/>
      <c r="C36" s="14"/>
      <c r="D36" s="14"/>
      <c r="E36" s="14"/>
      <c r="F36" s="14"/>
    </row>
    <row r="37" spans="1:6" x14ac:dyDescent="0.35">
      <c r="A37" s="15"/>
      <c r="B37" s="16"/>
      <c r="C37" s="16"/>
      <c r="D37" s="16"/>
      <c r="E37" s="16"/>
      <c r="F37" s="16"/>
    </row>
    <row r="38" spans="1:6" x14ac:dyDescent="0.35">
      <c r="A38" s="13"/>
      <c r="B38" s="14"/>
      <c r="C38" s="14"/>
      <c r="D38" s="14"/>
      <c r="E38" s="14"/>
      <c r="F38" s="14"/>
    </row>
    <row r="39" spans="1:6" x14ac:dyDescent="0.35">
      <c r="A39" s="15"/>
      <c r="B39" s="16"/>
      <c r="C39" s="16"/>
      <c r="D39" s="16"/>
      <c r="E39" s="16"/>
      <c r="F39" s="16"/>
    </row>
    <row r="40" spans="1:6" x14ac:dyDescent="0.35">
      <c r="A40" s="13"/>
      <c r="B40" s="14"/>
      <c r="C40" s="14"/>
      <c r="D40" s="14"/>
      <c r="E40" s="14"/>
      <c r="F40" s="14"/>
    </row>
    <row r="41" spans="1:6" x14ac:dyDescent="0.35">
      <c r="A41" s="15"/>
      <c r="B41" s="16"/>
      <c r="C41" s="16"/>
      <c r="D41" s="16"/>
      <c r="E41" s="16"/>
      <c r="F41" s="16"/>
    </row>
    <row r="42" spans="1:6" x14ac:dyDescent="0.35">
      <c r="A42" s="13"/>
      <c r="B42" s="14"/>
      <c r="C42" s="14"/>
      <c r="D42" s="14"/>
      <c r="E42" s="14"/>
      <c r="F42" s="14"/>
    </row>
    <row r="43" spans="1:6" x14ac:dyDescent="0.35">
      <c r="A43" s="15"/>
      <c r="B43" s="16"/>
      <c r="C43" s="16"/>
      <c r="D43" s="16"/>
      <c r="E43" s="16"/>
      <c r="F43" s="16"/>
    </row>
    <row r="44" spans="1:6" x14ac:dyDescent="0.35">
      <c r="A44" s="13"/>
      <c r="B44" s="14"/>
      <c r="C44" s="14"/>
      <c r="D44" s="14"/>
      <c r="E44" s="14"/>
      <c r="F44" s="14"/>
    </row>
    <row r="45" spans="1:6" x14ac:dyDescent="0.35">
      <c r="A45" s="15"/>
      <c r="B45" s="16"/>
      <c r="C45" s="16"/>
      <c r="D45" s="16"/>
      <c r="E45" s="16"/>
      <c r="F45" s="16"/>
    </row>
    <row r="46" spans="1:6" x14ac:dyDescent="0.35">
      <c r="A46" s="13"/>
      <c r="B46" s="14"/>
      <c r="C46" s="14"/>
      <c r="D46" s="14"/>
      <c r="E46" s="14"/>
      <c r="F46" s="14"/>
    </row>
    <row r="47" spans="1:6" x14ac:dyDescent="0.35">
      <c r="A47" s="15"/>
      <c r="B47" s="16"/>
      <c r="C47" s="16"/>
      <c r="D47" s="16"/>
      <c r="E47" s="16"/>
      <c r="F47" s="16"/>
    </row>
    <row r="48" spans="1:6" x14ac:dyDescent="0.35">
      <c r="A48" s="13"/>
      <c r="B48" s="14"/>
      <c r="C48" s="14"/>
      <c r="D48" s="14"/>
      <c r="E48" s="14"/>
      <c r="F48" s="14"/>
    </row>
    <row r="49" spans="1:6" x14ac:dyDescent="0.35">
      <c r="A49" s="15"/>
      <c r="B49" s="16"/>
      <c r="C49" s="16"/>
      <c r="D49" s="16"/>
      <c r="E49" s="16"/>
      <c r="F49" s="16"/>
    </row>
    <row r="50" spans="1:6" x14ac:dyDescent="0.35">
      <c r="A50" s="13"/>
      <c r="B50" s="14"/>
      <c r="C50" s="14"/>
      <c r="D50" s="14"/>
      <c r="E50" s="14"/>
      <c r="F50" s="14"/>
    </row>
    <row r="51" spans="1:6" x14ac:dyDescent="0.35">
      <c r="A51" s="15"/>
      <c r="B51" s="16"/>
      <c r="C51" s="16"/>
      <c r="D51" s="16"/>
      <c r="E51" s="16"/>
      <c r="F51" s="16"/>
    </row>
    <row r="52" spans="1:6" x14ac:dyDescent="0.35">
      <c r="A52" s="13"/>
      <c r="B52" s="14"/>
      <c r="C52" s="14"/>
      <c r="D52" s="14"/>
      <c r="E52" s="14"/>
      <c r="F52" s="14"/>
    </row>
    <row r="53" spans="1:6" x14ac:dyDescent="0.35">
      <c r="A53" s="15"/>
      <c r="B53" s="16"/>
      <c r="C53" s="16"/>
      <c r="D53" s="16"/>
      <c r="E53" s="16"/>
      <c r="F53" s="16"/>
    </row>
    <row r="54" spans="1:6" x14ac:dyDescent="0.35">
      <c r="A54" s="13"/>
      <c r="B54" s="14"/>
      <c r="C54" s="14"/>
      <c r="D54" s="14"/>
      <c r="E54" s="14"/>
      <c r="F54" s="14"/>
    </row>
    <row r="55" spans="1:6" x14ac:dyDescent="0.35">
      <c r="A55" s="15"/>
      <c r="B55" s="16"/>
      <c r="C55" s="16"/>
      <c r="D55" s="16"/>
      <c r="E55" s="16"/>
      <c r="F55" s="16"/>
    </row>
    <row r="56" spans="1:6" x14ac:dyDescent="0.35">
      <c r="A56" s="13"/>
      <c r="B56" s="14"/>
      <c r="C56" s="14"/>
      <c r="D56" s="14"/>
      <c r="E56" s="14"/>
      <c r="F56" s="14"/>
    </row>
    <row r="57" spans="1:6" x14ac:dyDescent="0.35">
      <c r="A57" s="15"/>
      <c r="B57" s="16"/>
      <c r="C57" s="16"/>
      <c r="D57" s="16"/>
      <c r="E57" s="16"/>
      <c r="F57" s="16"/>
    </row>
    <row r="58" spans="1:6" x14ac:dyDescent="0.35">
      <c r="A58" s="13"/>
      <c r="B58" s="14"/>
      <c r="C58" s="14"/>
      <c r="D58" s="14"/>
      <c r="E58" s="14"/>
      <c r="F58" s="14"/>
    </row>
    <row r="59" spans="1:6" x14ac:dyDescent="0.35">
      <c r="A59" s="15"/>
      <c r="B59" s="16"/>
      <c r="C59" s="16"/>
      <c r="D59" s="16"/>
      <c r="E59" s="16"/>
      <c r="F59" s="16"/>
    </row>
    <row r="60" spans="1:6" x14ac:dyDescent="0.35">
      <c r="A60" s="13"/>
      <c r="B60" s="14"/>
      <c r="C60" s="14"/>
      <c r="D60" s="14"/>
      <c r="E60" s="14"/>
      <c r="F60" s="14"/>
    </row>
    <row r="61" spans="1:6" x14ac:dyDescent="0.35">
      <c r="A61" s="15"/>
      <c r="B61" s="16"/>
      <c r="C61" s="16"/>
      <c r="D61" s="16"/>
      <c r="E61" s="16"/>
      <c r="F61" s="16"/>
    </row>
    <row r="62" spans="1:6" x14ac:dyDescent="0.35">
      <c r="A62" s="13"/>
      <c r="B62" s="14"/>
      <c r="C62" s="14"/>
      <c r="D62" s="14"/>
      <c r="E62" s="14"/>
      <c r="F62" s="14"/>
    </row>
    <row r="63" spans="1:6" x14ac:dyDescent="0.35">
      <c r="A63" s="15"/>
      <c r="B63" s="16"/>
      <c r="C63" s="16"/>
      <c r="D63" s="16"/>
      <c r="E63" s="16"/>
      <c r="F63" s="16"/>
    </row>
    <row r="64" spans="1:6" x14ac:dyDescent="0.35">
      <c r="A64" s="13"/>
      <c r="B64" s="14"/>
      <c r="C64" s="14"/>
      <c r="D64" s="14"/>
      <c r="E64" s="14"/>
      <c r="F64" s="14"/>
    </row>
    <row r="65" spans="1:6" x14ac:dyDescent="0.35">
      <c r="A65" s="15"/>
      <c r="B65" s="16"/>
      <c r="C65" s="16"/>
      <c r="D65" s="16"/>
      <c r="E65" s="16"/>
      <c r="F65" s="16"/>
    </row>
    <row r="66" spans="1:6" x14ac:dyDescent="0.35">
      <c r="A66" s="13"/>
      <c r="B66" s="14"/>
      <c r="C66" s="14"/>
      <c r="D66" s="14"/>
      <c r="E66" s="14"/>
      <c r="F66" s="14"/>
    </row>
    <row r="67" spans="1:6" x14ac:dyDescent="0.35">
      <c r="A67" s="15"/>
      <c r="B67" s="16"/>
      <c r="C67" s="16"/>
      <c r="D67" s="16"/>
      <c r="E67" s="16"/>
      <c r="F67" s="16"/>
    </row>
    <row r="68" spans="1:6" x14ac:dyDescent="0.35">
      <c r="A68" s="13"/>
      <c r="B68" s="14"/>
      <c r="C68" s="14"/>
      <c r="D68" s="14"/>
      <c r="E68" s="14"/>
      <c r="F68" s="14"/>
    </row>
    <row r="69" spans="1:6" x14ac:dyDescent="0.35">
      <c r="A69" s="15"/>
      <c r="B69" s="16"/>
      <c r="C69" s="16"/>
      <c r="D69" s="16"/>
      <c r="E69" s="16"/>
      <c r="F69" s="16"/>
    </row>
    <row r="70" spans="1:6" x14ac:dyDescent="0.35">
      <c r="A70" s="13"/>
      <c r="B70" s="14"/>
      <c r="C70" s="14"/>
      <c r="D70" s="14"/>
      <c r="E70" s="14"/>
      <c r="F70" s="14"/>
    </row>
    <row r="71" spans="1:6" x14ac:dyDescent="0.35">
      <c r="A71" s="15"/>
      <c r="B71" s="16"/>
      <c r="C71" s="16"/>
      <c r="D71" s="16"/>
      <c r="E71" s="16"/>
      <c r="F71" s="16"/>
    </row>
    <row r="72" spans="1:6" x14ac:dyDescent="0.35">
      <c r="A72" s="13"/>
      <c r="B72" s="14"/>
      <c r="C72" s="14"/>
      <c r="D72" s="14"/>
      <c r="E72" s="14"/>
      <c r="F72" s="14"/>
    </row>
    <row r="73" spans="1:6" x14ac:dyDescent="0.35">
      <c r="A73" s="15"/>
      <c r="B73" s="16"/>
      <c r="C73" s="16"/>
      <c r="D73" s="16"/>
      <c r="E73" s="16"/>
      <c r="F73" s="16"/>
    </row>
    <row r="74" spans="1:6" x14ac:dyDescent="0.35">
      <c r="A74" s="13"/>
      <c r="B74" s="14"/>
      <c r="C74" s="14"/>
      <c r="D74" s="14"/>
      <c r="E74" s="14"/>
      <c r="F74" s="14"/>
    </row>
    <row r="75" spans="1:6" x14ac:dyDescent="0.35">
      <c r="A75" s="15"/>
      <c r="B75" s="16"/>
      <c r="C75" s="16"/>
      <c r="D75" s="16"/>
      <c r="E75" s="16"/>
      <c r="F75" s="16"/>
    </row>
    <row r="76" spans="1:6" x14ac:dyDescent="0.35">
      <c r="A76" s="13"/>
      <c r="B76" s="14"/>
      <c r="C76" s="14"/>
      <c r="D76" s="14"/>
      <c r="E76" s="14"/>
      <c r="F76" s="14"/>
    </row>
    <row r="77" spans="1:6" x14ac:dyDescent="0.35">
      <c r="A77" s="15"/>
      <c r="B77" s="16"/>
      <c r="C77" s="16"/>
      <c r="D77" s="16"/>
      <c r="E77" s="16"/>
      <c r="F77" s="16"/>
    </row>
    <row r="78" spans="1:6" x14ac:dyDescent="0.35">
      <c r="A78" s="13"/>
      <c r="B78" s="14"/>
      <c r="C78" s="14"/>
      <c r="D78" s="14"/>
      <c r="E78" s="14"/>
      <c r="F78" s="14"/>
    </row>
    <row r="79" spans="1:6" x14ac:dyDescent="0.35">
      <c r="A79" s="15"/>
      <c r="B79" s="16"/>
      <c r="C79" s="16"/>
      <c r="D79" s="16"/>
      <c r="E79" s="16"/>
      <c r="F79" s="16"/>
    </row>
    <row r="80" spans="1:6" x14ac:dyDescent="0.35">
      <c r="A80" s="13"/>
      <c r="B80" s="14"/>
      <c r="C80" s="14"/>
      <c r="D80" s="14"/>
      <c r="E80" s="14"/>
      <c r="F80" s="14"/>
    </row>
    <row r="81" spans="1:6" x14ac:dyDescent="0.35">
      <c r="A81" s="15"/>
      <c r="B81" s="16"/>
      <c r="C81" s="16"/>
      <c r="D81" s="16"/>
      <c r="E81" s="16"/>
      <c r="F81" s="16"/>
    </row>
    <row r="82" spans="1:6" x14ac:dyDescent="0.35">
      <c r="A82" s="13"/>
      <c r="B82" s="14"/>
      <c r="C82" s="14"/>
      <c r="D82" s="14"/>
      <c r="E82" s="14"/>
      <c r="F82" s="14"/>
    </row>
    <row r="83" spans="1:6" x14ac:dyDescent="0.35">
      <c r="A83" s="15"/>
      <c r="B83" s="16"/>
      <c r="C83" s="16"/>
      <c r="D83" s="16"/>
      <c r="E83" s="16"/>
      <c r="F83" s="16"/>
    </row>
    <row r="84" spans="1:6" x14ac:dyDescent="0.35">
      <c r="A84" s="13"/>
      <c r="B84" s="14"/>
      <c r="C84" s="14"/>
      <c r="D84" s="14"/>
      <c r="E84" s="14"/>
      <c r="F84" s="14"/>
    </row>
    <row r="85" spans="1:6" x14ac:dyDescent="0.35">
      <c r="A85" s="15"/>
      <c r="B85" s="16"/>
      <c r="C85" s="16"/>
      <c r="D85" s="16"/>
      <c r="E85" s="16"/>
      <c r="F85" s="16"/>
    </row>
    <row r="86" spans="1:6" x14ac:dyDescent="0.35">
      <c r="A86" s="13"/>
      <c r="B86" s="14"/>
      <c r="C86" s="14"/>
      <c r="D86" s="14"/>
      <c r="E86" s="14"/>
      <c r="F86" s="14"/>
    </row>
    <row r="87" spans="1:6" x14ac:dyDescent="0.35">
      <c r="A87" s="15"/>
      <c r="B87" s="16"/>
      <c r="C87" s="16"/>
      <c r="D87" s="16"/>
      <c r="E87" s="16"/>
      <c r="F87" s="16"/>
    </row>
    <row r="88" spans="1:6" x14ac:dyDescent="0.35">
      <c r="A88" s="13"/>
      <c r="B88" s="14"/>
      <c r="C88" s="14"/>
      <c r="D88" s="14"/>
      <c r="E88" s="14"/>
      <c r="F88" s="14"/>
    </row>
    <row r="89" spans="1:6" x14ac:dyDescent="0.35">
      <c r="A89" s="15"/>
      <c r="B89" s="16"/>
      <c r="C89" s="16"/>
      <c r="D89" s="16"/>
      <c r="E89" s="16"/>
      <c r="F89" s="16"/>
    </row>
    <row r="90" spans="1:6" x14ac:dyDescent="0.35">
      <c r="A90" s="13"/>
      <c r="B90" s="14"/>
      <c r="C90" s="14"/>
      <c r="D90" s="14"/>
      <c r="E90" s="14"/>
      <c r="F90" s="14"/>
    </row>
    <row r="91" spans="1:6" x14ac:dyDescent="0.35">
      <c r="A91" s="15"/>
      <c r="B91" s="16"/>
      <c r="C91" s="16"/>
      <c r="D91" s="16"/>
      <c r="E91" s="16"/>
      <c r="F91" s="16"/>
    </row>
    <row r="92" spans="1:6" x14ac:dyDescent="0.35">
      <c r="A92" s="13"/>
      <c r="B92" s="14"/>
      <c r="C92" s="14"/>
      <c r="D92" s="14"/>
      <c r="E92" s="14"/>
      <c r="F92" s="14"/>
    </row>
    <row r="93" spans="1:6" x14ac:dyDescent="0.35">
      <c r="A93" s="15"/>
      <c r="B93" s="16"/>
      <c r="C93" s="16"/>
      <c r="D93" s="16"/>
      <c r="E93" s="16"/>
      <c r="F93" s="16"/>
    </row>
    <row r="94" spans="1:6" x14ac:dyDescent="0.35">
      <c r="A94" s="13"/>
      <c r="B94" s="14"/>
      <c r="C94" s="14"/>
      <c r="D94" s="14"/>
      <c r="E94" s="14"/>
      <c r="F94" s="14"/>
    </row>
    <row r="95" spans="1:6" x14ac:dyDescent="0.35">
      <c r="A95" s="15"/>
      <c r="B95" s="16"/>
      <c r="C95" s="16"/>
      <c r="D95" s="16"/>
      <c r="E95" s="16"/>
      <c r="F95" s="16"/>
    </row>
    <row r="96" spans="1:6" x14ac:dyDescent="0.35">
      <c r="A96" s="13"/>
      <c r="B96" s="14"/>
      <c r="C96" s="14"/>
      <c r="D96" s="14"/>
      <c r="E96" s="14"/>
      <c r="F96" s="14"/>
    </row>
    <row r="97" spans="1:6" x14ac:dyDescent="0.35">
      <c r="A97" s="15"/>
      <c r="B97" s="16"/>
      <c r="C97" s="16"/>
      <c r="D97" s="16"/>
      <c r="E97" s="16"/>
      <c r="F97" s="16"/>
    </row>
    <row r="98" spans="1:6" x14ac:dyDescent="0.35">
      <c r="A98" s="13"/>
      <c r="B98" s="14"/>
      <c r="C98" s="14"/>
      <c r="D98" s="14"/>
      <c r="E98" s="14"/>
      <c r="F98" s="14"/>
    </row>
    <row r="99" spans="1:6" x14ac:dyDescent="0.35">
      <c r="A99" s="15"/>
      <c r="B99" s="16"/>
      <c r="C99" s="16"/>
      <c r="D99" s="16"/>
      <c r="E99" s="16"/>
      <c r="F99" s="16"/>
    </row>
    <row r="100" spans="1:6" x14ac:dyDescent="0.35">
      <c r="A100" s="13"/>
      <c r="B100" s="14"/>
      <c r="C100" s="14"/>
      <c r="D100" s="14"/>
      <c r="E100" s="14"/>
      <c r="F100" s="14"/>
    </row>
    <row r="101" spans="1:6" x14ac:dyDescent="0.35">
      <c r="A101" s="15"/>
      <c r="B101" s="16"/>
      <c r="C101" s="16"/>
      <c r="D101" s="16"/>
      <c r="E101" s="16"/>
      <c r="F101" s="16"/>
    </row>
    <row r="102" spans="1:6" x14ac:dyDescent="0.35">
      <c r="A102" s="13"/>
      <c r="B102" s="14"/>
      <c r="C102" s="14"/>
      <c r="D102" s="14"/>
      <c r="E102" s="14"/>
      <c r="F102" s="14"/>
    </row>
    <row r="103" spans="1:6" x14ac:dyDescent="0.35">
      <c r="A103" s="15"/>
      <c r="B103" s="16"/>
      <c r="C103" s="16"/>
      <c r="D103" s="16"/>
      <c r="E103" s="16"/>
      <c r="F103" s="16"/>
    </row>
    <row r="104" spans="1:6" x14ac:dyDescent="0.35">
      <c r="A104" s="13"/>
      <c r="B104" s="14"/>
      <c r="C104" s="14"/>
      <c r="D104" s="14"/>
      <c r="E104" s="14"/>
      <c r="F104" s="14"/>
    </row>
    <row r="105" spans="1:6" x14ac:dyDescent="0.35">
      <c r="A105" s="15"/>
      <c r="B105" s="16"/>
      <c r="C105" s="16"/>
      <c r="D105" s="16"/>
      <c r="E105" s="16"/>
      <c r="F105" s="16"/>
    </row>
    <row r="106" spans="1:6" x14ac:dyDescent="0.35">
      <c r="A106" s="13"/>
      <c r="B106" s="14"/>
      <c r="C106" s="14"/>
      <c r="D106" s="14"/>
      <c r="E106" s="14"/>
      <c r="F106" s="14"/>
    </row>
    <row r="107" spans="1:6" x14ac:dyDescent="0.35">
      <c r="A107" s="17"/>
      <c r="B107" s="18"/>
      <c r="C107" s="18"/>
      <c r="D107" s="18"/>
      <c r="E107" s="18"/>
      <c r="F107" s="18"/>
    </row>
    <row r="108" spans="1:6" x14ac:dyDescent="0.35">
      <c r="A108" s="19"/>
      <c r="B108" s="20"/>
      <c r="C108" s="20"/>
      <c r="D108" s="20"/>
      <c r="E108" s="20"/>
      <c r="F108" s="20"/>
    </row>
    <row r="109" spans="1:6" x14ac:dyDescent="0.35">
      <c r="A109" s="17"/>
      <c r="B109" s="18"/>
      <c r="C109" s="18"/>
      <c r="D109" s="18"/>
      <c r="E109" s="18"/>
      <c r="F109" s="18"/>
    </row>
    <row r="110" spans="1:6" x14ac:dyDescent="0.35">
      <c r="A110" s="19"/>
      <c r="B110" s="20"/>
      <c r="C110" s="20"/>
      <c r="D110" s="20"/>
      <c r="E110" s="20"/>
      <c r="F110" s="20"/>
    </row>
    <row r="111" spans="1:6" x14ac:dyDescent="0.35">
      <c r="A111" s="17"/>
      <c r="B111" s="18"/>
      <c r="C111" s="18"/>
      <c r="D111" s="18"/>
      <c r="E111" s="18"/>
      <c r="F111" s="18"/>
    </row>
    <row r="112" spans="1:6" x14ac:dyDescent="0.35">
      <c r="A112" s="19"/>
      <c r="B112" s="20"/>
      <c r="C112" s="20"/>
      <c r="D112" s="20"/>
      <c r="E112" s="20"/>
      <c r="F112" s="20"/>
    </row>
    <row r="113" spans="1:6" x14ac:dyDescent="0.35">
      <c r="A113" s="17"/>
      <c r="B113" s="18"/>
      <c r="C113" s="18"/>
      <c r="D113" s="18"/>
      <c r="E113" s="18"/>
      <c r="F113" s="1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"/>
  <sheetViews>
    <sheetView workbookViewId="0"/>
  </sheetViews>
  <sheetFormatPr defaultRowHeight="14.5" x14ac:dyDescent="0.35"/>
  <cols>
    <col min="1" max="1" width="15" bestFit="1" customWidth="1"/>
  </cols>
  <sheetData>
    <row r="1" spans="1:37" x14ac:dyDescent="0.35">
      <c r="A1" s="1" t="s">
        <v>11</v>
      </c>
      <c r="B1" s="2">
        <v>39814</v>
      </c>
      <c r="C1" s="3">
        <f>DATE(YEAR(B1),MONTH(B1)+1,1)</f>
        <v>39845</v>
      </c>
      <c r="D1" s="3">
        <f t="shared" ref="D1:AK1" si="0">DATE(YEAR(C1),MONTH(C1)+1,1)</f>
        <v>39873</v>
      </c>
      <c r="E1" s="3">
        <f t="shared" si="0"/>
        <v>39904</v>
      </c>
      <c r="F1" s="3">
        <f t="shared" si="0"/>
        <v>39934</v>
      </c>
      <c r="G1" s="3">
        <f t="shared" si="0"/>
        <v>39965</v>
      </c>
      <c r="H1" s="3">
        <f t="shared" si="0"/>
        <v>39995</v>
      </c>
      <c r="I1" s="3">
        <f t="shared" si="0"/>
        <v>40026</v>
      </c>
      <c r="J1" s="3">
        <f t="shared" si="0"/>
        <v>40057</v>
      </c>
      <c r="K1" s="3">
        <f t="shared" si="0"/>
        <v>40087</v>
      </c>
      <c r="L1" s="3">
        <f t="shared" si="0"/>
        <v>40118</v>
      </c>
      <c r="M1" s="3">
        <f t="shared" si="0"/>
        <v>40148</v>
      </c>
      <c r="N1" s="3">
        <f t="shared" si="0"/>
        <v>40179</v>
      </c>
      <c r="O1" s="3">
        <f t="shared" si="0"/>
        <v>40210</v>
      </c>
      <c r="P1" s="3">
        <f t="shared" si="0"/>
        <v>40238</v>
      </c>
      <c r="Q1" s="3">
        <f t="shared" si="0"/>
        <v>40269</v>
      </c>
      <c r="R1" s="3">
        <f t="shared" si="0"/>
        <v>40299</v>
      </c>
      <c r="S1" s="3">
        <f t="shared" si="0"/>
        <v>40330</v>
      </c>
      <c r="T1" s="3">
        <f t="shared" si="0"/>
        <v>40360</v>
      </c>
      <c r="U1" s="3">
        <f t="shared" si="0"/>
        <v>40391</v>
      </c>
      <c r="V1" s="3">
        <f t="shared" si="0"/>
        <v>40422</v>
      </c>
      <c r="W1" s="3">
        <f t="shared" si="0"/>
        <v>40452</v>
      </c>
      <c r="X1" s="3">
        <f t="shared" si="0"/>
        <v>40483</v>
      </c>
      <c r="Y1" s="3">
        <f t="shared" si="0"/>
        <v>40513</v>
      </c>
      <c r="Z1" s="3">
        <f t="shared" si="0"/>
        <v>40544</v>
      </c>
      <c r="AA1" s="3">
        <f t="shared" si="0"/>
        <v>40575</v>
      </c>
      <c r="AB1" s="3">
        <f t="shared" si="0"/>
        <v>40603</v>
      </c>
      <c r="AC1" s="3">
        <f t="shared" si="0"/>
        <v>40634</v>
      </c>
      <c r="AD1" s="3">
        <f t="shared" si="0"/>
        <v>40664</v>
      </c>
      <c r="AE1" s="3">
        <f t="shared" si="0"/>
        <v>40695</v>
      </c>
      <c r="AF1" s="3">
        <f t="shared" si="0"/>
        <v>40725</v>
      </c>
      <c r="AG1" s="3">
        <f t="shared" si="0"/>
        <v>40756</v>
      </c>
      <c r="AH1" s="3">
        <f t="shared" si="0"/>
        <v>40787</v>
      </c>
      <c r="AI1" s="3">
        <f t="shared" si="0"/>
        <v>40817</v>
      </c>
      <c r="AJ1" s="3">
        <f t="shared" si="0"/>
        <v>40848</v>
      </c>
      <c r="AK1" s="3">
        <f t="shared" si="0"/>
        <v>40878</v>
      </c>
    </row>
    <row r="2" spans="1:37" x14ac:dyDescent="0.35">
      <c r="A2" t="s">
        <v>22</v>
      </c>
      <c r="B2">
        <v>252831</v>
      </c>
      <c r="C2">
        <v>252183</v>
      </c>
      <c r="D2">
        <v>332585</v>
      </c>
      <c r="E2">
        <v>335229</v>
      </c>
      <c r="F2">
        <v>472744</v>
      </c>
      <c r="G2">
        <v>661685</v>
      </c>
      <c r="H2">
        <v>1362554</v>
      </c>
      <c r="I2">
        <v>1427263</v>
      </c>
      <c r="J2">
        <v>500614</v>
      </c>
      <c r="K2">
        <v>418021</v>
      </c>
      <c r="L2">
        <v>397831</v>
      </c>
      <c r="M2">
        <v>309523</v>
      </c>
      <c r="N2">
        <v>231303</v>
      </c>
      <c r="O2">
        <v>240016</v>
      </c>
      <c r="P2">
        <v>323369</v>
      </c>
      <c r="Q2">
        <v>328061</v>
      </c>
      <c r="R2">
        <v>433246</v>
      </c>
      <c r="S2">
        <v>736036</v>
      </c>
      <c r="T2">
        <v>1354191</v>
      </c>
      <c r="U2">
        <v>1407313</v>
      </c>
      <c r="V2">
        <v>501192</v>
      </c>
      <c r="W2">
        <v>434964</v>
      </c>
      <c r="X2">
        <v>397933</v>
      </c>
      <c r="Y2">
        <v>385945</v>
      </c>
      <c r="Z2">
        <v>214720</v>
      </c>
      <c r="AA2">
        <v>233126</v>
      </c>
      <c r="AB2">
        <v>338809</v>
      </c>
      <c r="AC2">
        <v>384320</v>
      </c>
      <c r="AD2">
        <v>490730</v>
      </c>
      <c r="AE2">
        <v>764715</v>
      </c>
      <c r="AF2">
        <v>1360449.17</v>
      </c>
      <c r="AG2">
        <v>1411344.61</v>
      </c>
      <c r="AH2">
        <v>483430</v>
      </c>
      <c r="AI2">
        <v>507616</v>
      </c>
      <c r="AJ2">
        <v>379273</v>
      </c>
      <c r="AK2">
        <v>383097</v>
      </c>
    </row>
    <row r="3" spans="1:37" x14ac:dyDescent="0.35">
      <c r="A3" t="s">
        <v>23</v>
      </c>
      <c r="B3">
        <v>252831</v>
      </c>
      <c r="C3">
        <v>252183</v>
      </c>
      <c r="D3">
        <v>332585</v>
      </c>
      <c r="E3">
        <v>335229</v>
      </c>
      <c r="F3">
        <v>472744</v>
      </c>
      <c r="G3">
        <v>661685</v>
      </c>
      <c r="H3">
        <v>1362554</v>
      </c>
      <c r="I3">
        <v>1427263</v>
      </c>
      <c r="J3">
        <v>500614</v>
      </c>
      <c r="K3">
        <v>418021</v>
      </c>
      <c r="L3">
        <v>397831</v>
      </c>
      <c r="M3">
        <v>309523</v>
      </c>
      <c r="N3">
        <v>231303</v>
      </c>
      <c r="O3">
        <v>240016</v>
      </c>
      <c r="P3">
        <v>323369</v>
      </c>
      <c r="Q3">
        <v>328061</v>
      </c>
      <c r="R3">
        <v>433246</v>
      </c>
      <c r="S3">
        <v>736036</v>
      </c>
      <c r="T3">
        <v>1354191</v>
      </c>
      <c r="U3">
        <v>1407313</v>
      </c>
      <c r="V3">
        <v>501192</v>
      </c>
      <c r="W3">
        <v>434964</v>
      </c>
      <c r="X3">
        <v>397933</v>
      </c>
      <c r="Y3">
        <v>385945</v>
      </c>
      <c r="Z3">
        <v>214720</v>
      </c>
      <c r="AA3">
        <v>233126</v>
      </c>
      <c r="AB3">
        <v>338809</v>
      </c>
      <c r="AC3">
        <v>384320</v>
      </c>
      <c r="AD3">
        <v>490730</v>
      </c>
      <c r="AE3">
        <v>764715</v>
      </c>
      <c r="AF3">
        <v>1587552</v>
      </c>
      <c r="AG3">
        <v>1708990</v>
      </c>
      <c r="AH3">
        <v>483430</v>
      </c>
      <c r="AI3">
        <v>507616</v>
      </c>
      <c r="AJ3">
        <v>379273</v>
      </c>
      <c r="AK3">
        <v>383097</v>
      </c>
    </row>
  </sheetData>
  <pageMargins left="0.7" right="0.7" top="0.75" bottom="0.75" header="0.3" footer="0.3"/>
  <pageSetup paperSize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Cleaned history</vt:lpstr>
      <vt:lpstr>Normal history</vt:lpstr>
      <vt:lpstr>Normal-Cleaned</vt:lpstr>
      <vt:lpstr>Sheet3</vt:lpstr>
      <vt:lpstr>2009-11</vt:lpstr>
      <vt:lpstr>Sheet1</vt:lpstr>
      <vt:lpstr>2010-13</vt:lpstr>
      <vt:lpstr>Master Data</vt:lpstr>
      <vt:lpstr>painter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2017-09-17T19:35:08Z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90d835bb-312a-4986-808f-ce5d9384dce8</vt:lpwstr>
  </property>
  <property fmtid="{D5CDD505-2E9C-101B-9397-08002B2CF9AE}" pid="3" name="Information Classification">
    <vt:lpwstr>General</vt:lpwstr>
  </property>
</Properties>
</file>