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366010EA-F45E-4D7D-BEBF-56753A4C2421}" xr6:coauthVersionLast="44" xr6:coauthVersionMax="44" xr10:uidLastSave="{00000000-0000-0000-0000-000000000000}"/>
  <bookViews>
    <workbookView xWindow="-110" yWindow="-110" windowWidth="19420" windowHeight="10560" xr2:uid="{00000000-000D-0000-FFFF-FFFF00000000}"/>
  </bookViews>
  <sheets>
    <sheet name="info" sheetId="8" r:id="rId1"/>
    <sheet name="db" sheetId="1" r:id="rId2"/>
    <sheet name="coco std" sheetId="6" r:id="rId3"/>
    <sheet name="coco y0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7" l="1"/>
  <c r="J2" i="7"/>
  <c r="I2" i="7"/>
  <c r="H2" i="7"/>
  <c r="G2" i="7"/>
  <c r="K2" i="6"/>
  <c r="J2" i="6"/>
  <c r="I2" i="6"/>
  <c r="H2" i="6"/>
  <c r="G2" i="6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3" i="1"/>
  <c r="G4" i="7" l="1"/>
  <c r="H4" i="7"/>
  <c r="I4" i="7"/>
  <c r="J4" i="7"/>
  <c r="K4" i="7"/>
  <c r="G5" i="7"/>
  <c r="H5" i="7"/>
  <c r="I5" i="7"/>
  <c r="J5" i="7"/>
  <c r="K5" i="7"/>
  <c r="G6" i="7"/>
  <c r="H6" i="7"/>
  <c r="I6" i="7"/>
  <c r="J6" i="7"/>
  <c r="K6" i="7"/>
  <c r="G7" i="7"/>
  <c r="H7" i="7"/>
  <c r="I7" i="7"/>
  <c r="J7" i="7"/>
  <c r="K7" i="7"/>
  <c r="G8" i="7"/>
  <c r="H8" i="7"/>
  <c r="I8" i="7"/>
  <c r="J8" i="7"/>
  <c r="K8" i="7"/>
  <c r="G9" i="7"/>
  <c r="H9" i="7"/>
  <c r="I9" i="7"/>
  <c r="J9" i="7"/>
  <c r="K9" i="7"/>
  <c r="G10" i="7"/>
  <c r="H10" i="7"/>
  <c r="I10" i="7"/>
  <c r="J10" i="7"/>
  <c r="K10" i="7"/>
  <c r="G11" i="7"/>
  <c r="H11" i="7"/>
  <c r="I11" i="7"/>
  <c r="J11" i="7"/>
  <c r="K11" i="7"/>
  <c r="G12" i="7"/>
  <c r="H12" i="7"/>
  <c r="I12" i="7"/>
  <c r="J12" i="7"/>
  <c r="K12" i="7"/>
  <c r="G13" i="7"/>
  <c r="H13" i="7"/>
  <c r="I13" i="7"/>
  <c r="J13" i="7"/>
  <c r="K13" i="7"/>
  <c r="G14" i="7"/>
  <c r="H14" i="7"/>
  <c r="I14" i="7"/>
  <c r="J14" i="7"/>
  <c r="K14" i="7"/>
  <c r="G15" i="7"/>
  <c r="H15" i="7"/>
  <c r="I15" i="7"/>
  <c r="J15" i="7"/>
  <c r="K15" i="7"/>
  <c r="G16" i="7"/>
  <c r="H16" i="7"/>
  <c r="I16" i="7"/>
  <c r="J16" i="7"/>
  <c r="K16" i="7"/>
  <c r="G17" i="7"/>
  <c r="H17" i="7"/>
  <c r="I17" i="7"/>
  <c r="J17" i="7"/>
  <c r="K17" i="7"/>
  <c r="G18" i="7"/>
  <c r="H18" i="7"/>
  <c r="I18" i="7"/>
  <c r="J18" i="7"/>
  <c r="K18" i="7"/>
  <c r="G19" i="7"/>
  <c r="H19" i="7"/>
  <c r="I19" i="7"/>
  <c r="J19" i="7"/>
  <c r="K19" i="7"/>
  <c r="G20" i="7"/>
  <c r="H20" i="7"/>
  <c r="I20" i="7"/>
  <c r="J20" i="7"/>
  <c r="K20" i="7"/>
  <c r="G21" i="7"/>
  <c r="H21" i="7"/>
  <c r="I21" i="7"/>
  <c r="J21" i="7"/>
  <c r="K21" i="7"/>
  <c r="G22" i="7"/>
  <c r="H22" i="7"/>
  <c r="I22" i="7"/>
  <c r="J22" i="7"/>
  <c r="K22" i="7"/>
  <c r="G23" i="7"/>
  <c r="H23" i="7"/>
  <c r="I23" i="7"/>
  <c r="J23" i="7"/>
  <c r="K23" i="7"/>
  <c r="G24" i="7"/>
  <c r="H24" i="7"/>
  <c r="I24" i="7"/>
  <c r="J24" i="7"/>
  <c r="K24" i="7"/>
  <c r="G25" i="7"/>
  <c r="H25" i="7"/>
  <c r="I25" i="7"/>
  <c r="J25" i="7"/>
  <c r="K25" i="7"/>
  <c r="K3" i="7"/>
  <c r="J3" i="7"/>
  <c r="I3" i="7"/>
  <c r="H3" i="7"/>
  <c r="G3" i="7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3" i="6"/>
  <c r="G4" i="6"/>
  <c r="H4" i="6"/>
  <c r="I4" i="6"/>
  <c r="J4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G23" i="6"/>
  <c r="H23" i="6"/>
  <c r="I23" i="6"/>
  <c r="J23" i="6"/>
  <c r="G24" i="6"/>
  <c r="H24" i="6"/>
  <c r="I24" i="6"/>
  <c r="J24" i="6"/>
  <c r="G25" i="6"/>
  <c r="H25" i="6"/>
  <c r="I25" i="6"/>
  <c r="J25" i="6"/>
  <c r="J3" i="6"/>
  <c r="I3" i="6"/>
  <c r="H3" i="6"/>
  <c r="G3" i="6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8" i="1"/>
  <c r="G29" i="1"/>
  <c r="G3" i="1"/>
  <c r="M29" i="1"/>
  <c r="M28" i="1"/>
  <c r="M25" i="1"/>
  <c r="M24" i="1"/>
  <c r="M23" i="1"/>
  <c r="E29" i="1"/>
  <c r="E28" i="1"/>
  <c r="E25" i="1"/>
  <c r="E24" i="1"/>
  <c r="E23" i="1"/>
  <c r="M22" i="1"/>
  <c r="E22" i="1"/>
  <c r="E19" i="1"/>
  <c r="E18" i="1"/>
  <c r="E17" i="1"/>
  <c r="M21" i="1"/>
  <c r="M20" i="1"/>
  <c r="M19" i="1"/>
  <c r="M18" i="1"/>
  <c r="M17" i="1"/>
  <c r="M16" i="1"/>
  <c r="M15" i="1"/>
  <c r="E15" i="1"/>
  <c r="E21" i="1"/>
  <c r="E20" i="1"/>
  <c r="E16" i="1"/>
  <c r="E14" i="1"/>
  <c r="E13" i="1"/>
  <c r="M4" i="1"/>
  <c r="M5" i="1"/>
  <c r="M6" i="1"/>
  <c r="M7" i="1"/>
  <c r="M8" i="1"/>
  <c r="M9" i="1"/>
  <c r="M10" i="1"/>
  <c r="M11" i="1"/>
  <c r="M12" i="1"/>
  <c r="M13" i="1"/>
  <c r="M14" i="1"/>
  <c r="E9" i="1"/>
  <c r="M3" i="1"/>
  <c r="E12" i="1"/>
  <c r="E11" i="1"/>
  <c r="E10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<sst xmlns="http://schemas.openxmlformats.org/spreadsheetml/2006/main" count="662" uniqueCount="246">
  <si>
    <t>név</t>
  </si>
  <si>
    <t>anyag</t>
  </si>
  <si>
    <t>minőség</t>
  </si>
  <si>
    <t>finomság</t>
  </si>
  <si>
    <t>Árpád-házi Szent Piroska</t>
  </si>
  <si>
    <t>árarány</t>
  </si>
  <si>
    <t>proof</t>
  </si>
  <si>
    <t>arany</t>
  </si>
  <si>
    <t>ár (Ft)</t>
  </si>
  <si>
    <t>névérték (Ft)</t>
  </si>
  <si>
    <t>átmérő (mm)</t>
  </si>
  <si>
    <t>súly (g)</t>
  </si>
  <si>
    <t>VF</t>
  </si>
  <si>
    <t>Habsburg Albert aranyforintja</t>
  </si>
  <si>
    <t>kód</t>
  </si>
  <si>
    <t>Arany János</t>
  </si>
  <si>
    <t>proof-like</t>
  </si>
  <si>
    <t>egységár (Ft/g)</t>
  </si>
  <si>
    <t>Árpád-házi Szt.Margit</t>
  </si>
  <si>
    <t>Zsigmond aranyforintja</t>
  </si>
  <si>
    <t>XXXI. Nyári Olimpia</t>
  </si>
  <si>
    <t>Semmelweis</t>
  </si>
  <si>
    <t>Vizsolyi Biblia</t>
  </si>
  <si>
    <t>Mária aranyforintja</t>
  </si>
  <si>
    <t>Lajos aranyforintja</t>
  </si>
  <si>
    <t>Robert Capa</t>
  </si>
  <si>
    <t>XXX. Nyári Olimpiai Játékok</t>
  </si>
  <si>
    <t>Liszt Ferenc</t>
  </si>
  <si>
    <t>évjárat</t>
  </si>
  <si>
    <t>Kazinczy Ferenc </t>
  </si>
  <si>
    <t>szabadságharc</t>
  </si>
  <si>
    <t>Károly Róbert</t>
  </si>
  <si>
    <t>II.János Pál pápa</t>
  </si>
  <si>
    <t>Semmelweis Egyetem</t>
  </si>
  <si>
    <t>Himnusz</t>
  </si>
  <si>
    <t>ezüst</t>
  </si>
  <si>
    <t>Azonos�t�:</t>
  </si>
  <si>
    <t>Objektumok:</t>
  </si>
  <si>
    <t>Attrib�tumok:</t>
  </si>
  <si>
    <t>Lepcs�k:</t>
  </si>
  <si>
    <t>Eltol�s:</t>
  </si>
  <si>
    <t>Le�r�s:</t>
  </si>
  <si>
    <t>Rangsor</t>
  </si>
  <si>
    <t>X(A1)</t>
  </si>
  <si>
    <t>X(A2)</t>
  </si>
  <si>
    <t>X(A3)</t>
  </si>
  <si>
    <t>X(A4)</t>
  </si>
  <si>
    <t>X(A5)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</si>
  <si>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</si>
  <si>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</si>
  <si>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</si>
  <si>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</si>
  <si>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</si>
  <si>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</si>
  <si>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</si>
  <si>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</si>
  <si>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</si>
  <si>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</si>
  <si>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</si>
  <si>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</si>
  <si>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</si>
  <si>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</si>
  <si>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</si>
  <si>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</si>
  <si>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</si>
  <si>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</si>
  <si>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</si>
  <si>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</si>
  <si>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</si>
  <si>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</si>
  <si>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</si>
  <si>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L�pcs�k(1)</t>
  </si>
  <si>
    <t>S1</t>
  </si>
  <si>
    <t>(22+22)/(2)=22</t>
  </si>
  <si>
    <t>S2</t>
  </si>
  <si>
    <t>(21+21)/(2)=21</t>
  </si>
  <si>
    <t>S3</t>
  </si>
  <si>
    <t>(20+20)/(2)=20</t>
  </si>
  <si>
    <t>S4</t>
  </si>
  <si>
    <t>(19+19)/(2)=19</t>
  </si>
  <si>
    <t>S5</t>
  </si>
  <si>
    <t>(18+18)/(2)=18</t>
  </si>
  <si>
    <t>S6</t>
  </si>
  <si>
    <t>(17+17)/(2)=17</t>
  </si>
  <si>
    <t>S7</t>
  </si>
  <si>
    <t>(16+16)/(2)=16</t>
  </si>
  <si>
    <t>S8</t>
  </si>
  <si>
    <t>(15+15)/(2)=15</t>
  </si>
  <si>
    <t>S9</t>
  </si>
  <si>
    <t>(14+14)/(2)=14</t>
  </si>
  <si>
    <t>S10</t>
  </si>
  <si>
    <t>(13+13)/(2)=13</t>
  </si>
  <si>
    <t>S11</t>
  </si>
  <si>
    <t>(12+12)/(2)=12</t>
  </si>
  <si>
    <t>S12</t>
  </si>
  <si>
    <t>(11+11)/(2)=11</t>
  </si>
  <si>
    <t>S13</t>
  </si>
  <si>
    <t>(10+10)/(2)=10</t>
  </si>
  <si>
    <t>S14</t>
  </si>
  <si>
    <t>(9+9)/(2)=9</t>
  </si>
  <si>
    <t>S15</t>
  </si>
  <si>
    <t>(8+8)/(2)=8</t>
  </si>
  <si>
    <t>S16</t>
  </si>
  <si>
    <t>(7+7)/(2)=7</t>
  </si>
  <si>
    <t>S17</t>
  </si>
  <si>
    <t>(6+6)/(2)=6</t>
  </si>
  <si>
    <t>S18</t>
  </si>
  <si>
    <t>(5+5)/(2)=5</t>
  </si>
  <si>
    <t>S19</t>
  </si>
  <si>
    <t>(4+4)/(2)=4</t>
  </si>
  <si>
    <t>S20</t>
  </si>
  <si>
    <t>(3+3)/(2)=3</t>
  </si>
  <si>
    <t>S21</t>
  </si>
  <si>
    <t>(2+2)/(2)=2</t>
  </si>
  <si>
    <t>S22</t>
  </si>
  <si>
    <t>(1+1)/(2)=1</t>
  </si>
  <si>
    <t>S23</t>
  </si>
  <si>
    <t>(0+0)/(2)=0</t>
  </si>
  <si>
    <t>L�pcs�k(2)</t>
  </si>
  <si>
    <t>COCO:Y0</t>
  </si>
  <si>
    <t>Becsl�s</t>
  </si>
  <si>
    <t>T�ny+0</t>
  </si>
  <si>
    <t>Delta</t>
  </si>
  <si>
    <t>Delta/T�ny</t>
  </si>
  <si>
    <t>S1 �sszeg:</t>
  </si>
  <si>
    <t>S23 �sszeg:</t>
  </si>
  <si>
    <t>Becsl�s �sszeg:</t>
  </si>
  <si>
    <t>T�ny �sszeg:</t>
  </si>
  <si>
    <t>T�ny-becsl�s elt�r�s:</t>
  </si>
  <si>
    <t>T�ny n�gyzet�sszeg:</t>
  </si>
  <si>
    <t>Becsl�s n�gyzet�sszeg:</t>
  </si>
  <si>
    <t>N�gyzet�sszeg hiba:</t>
  </si>
  <si>
    <t>Open url</t>
  </si>
  <si>
    <r>
      <t>A futtat�s id�tartama: </t>
    </r>
    <r>
      <rPr>
        <b/>
        <sz val="7"/>
        <color rgb="FF333333"/>
        <rFont val="Verdana"/>
        <family val="2"/>
        <charset val="238"/>
      </rPr>
      <t>0.05 mp (0 p)</t>
    </r>
  </si>
  <si>
    <t>COCO:STD</t>
  </si>
  <si>
    <t>COCO STD: 6003452</t>
  </si>
  <si>
    <t>Y(A5)</t>
  </si>
  <si>
    <t>(4878.6+16561.4)/(2)=10720</t>
  </si>
  <si>
    <t>(18721.2+10639.1)/(2)=14680.15</t>
  </si>
  <si>
    <t>(21601.9+10840.2)/(2)=16221.05</t>
  </si>
  <si>
    <t>(11682.8+0)/(2)=5841.4</t>
  </si>
  <si>
    <t>(10840.2+10840.2)/(2)=10840.15</t>
  </si>
  <si>
    <t>(3399.6+15082.3)/(2)=9240.95</t>
  </si>
  <si>
    <t>(3399.6+11481.7)/(2)=7440.6</t>
  </si>
  <si>
    <t>(5454.8+5655.9)/(2)=5555.3</t>
  </si>
  <si>
    <t>(719.9+11481.7)/(2)=6100.8</t>
  </si>
  <si>
    <t>(0+11481.7)/(2)=5740.85</t>
  </si>
  <si>
    <t>(3062.7+3062.7)/(2)=3062.7</t>
  </si>
  <si>
    <r>
      <t>Maxim�lis mem�ria haszn�lat: </t>
    </r>
    <r>
      <rPr>
        <b/>
        <sz val="7"/>
        <color rgb="FF333333"/>
        <rFont val="Verdana"/>
        <family val="2"/>
        <charset val="238"/>
      </rPr>
      <t>1.34 Mb</t>
    </r>
  </si>
  <si>
    <r>
      <t>A futtat�s id�tartama: </t>
    </r>
    <r>
      <rPr>
        <b/>
        <sz val="7"/>
        <color rgb="FF333333"/>
        <rFont val="Verdana"/>
        <family val="2"/>
        <charset val="238"/>
      </rPr>
      <t>0.08 mp (0 p)</t>
    </r>
  </si>
  <si>
    <t>COCO Y0: 2247777</t>
  </si>
  <si>
    <t>Y(A6)</t>
  </si>
  <si>
    <t>(914.4+38)/(2)=476.15</t>
  </si>
  <si>
    <t>(68+975.3)/(2)=521.65</t>
  </si>
  <si>
    <t>(84.9+973.3)/(2)=529.15</t>
  </si>
  <si>
    <t>(63+940.3)/(2)=501.65</t>
  </si>
  <si>
    <t>(913.4+37)/(2)=475.15</t>
  </si>
  <si>
    <t>(67+974.3)/(2)=520.65</t>
  </si>
  <si>
    <t>(83.9+972.3)/(2)=528.15</t>
  </si>
  <si>
    <t>(62+939.3)/(2)=500.65</t>
  </si>
  <si>
    <t>(899.4+22)/(2)=460.7</t>
  </si>
  <si>
    <t>(66+973.3)/(2)=519.65</t>
  </si>
  <si>
    <t>(82.9+971.3)/(2)=527.15</t>
  </si>
  <si>
    <t>(61+938.3)/(2)=499.65</t>
  </si>
  <si>
    <t>(896.4+19)/(2)=457.7</t>
  </si>
  <si>
    <t>(65+972.3)/(2)=518.65</t>
  </si>
  <si>
    <t>(81.9+970.3)/(2)=526.15</t>
  </si>
  <si>
    <t>(60+937.3)/(2)=498.65</t>
  </si>
  <si>
    <t>(895.4+18)/(2)=456.7</t>
  </si>
  <si>
    <t>(64+971.3)/(2)=517.65</t>
  </si>
  <si>
    <t>(80.9+958.3)/(2)=519.65</t>
  </si>
  <si>
    <t>(59+936.3)/(2)=497.65</t>
  </si>
  <si>
    <t>(894.4+17)/(2)=455.7</t>
  </si>
  <si>
    <t>(63+970.3)/(2)=516.65</t>
  </si>
  <si>
    <t>(58+935.3)/(2)=496.65</t>
  </si>
  <si>
    <t>(893.4+16)/(2)=454.7</t>
  </si>
  <si>
    <t>(62+30)/(2)=45.95</t>
  </si>
  <si>
    <t>(34+934.4)/(2)=484.15</t>
  </si>
  <si>
    <t>(872.4+15)/(2)=443.7</t>
  </si>
  <si>
    <t>(61+29)/(2)=44.95</t>
  </si>
  <si>
    <t>(33+15)/(2)=24</t>
  </si>
  <si>
    <t>(871.4+14)/(2)=442.7</t>
  </si>
  <si>
    <t>(60+28)/(2)=43.95</t>
  </si>
  <si>
    <t>(32+14)/(2)=23</t>
  </si>
  <si>
    <t>(870.4+13)/(2)=441.7</t>
  </si>
  <si>
    <t>(59+27)/(2)=42.95</t>
  </si>
  <si>
    <t>(31+13)/(2)=22</t>
  </si>
  <si>
    <t>(869.4+12)/(2)=440.7</t>
  </si>
  <si>
    <t>(58+26)/(2)=41.95</t>
  </si>
  <si>
    <t>(30+12)/(2)=21</t>
  </si>
  <si>
    <t>(868.4+11)/(2)=439.7</t>
  </si>
  <si>
    <t>(41+25)/(2)=33</t>
  </si>
  <si>
    <t>(29+11)/(2)=20</t>
  </si>
  <si>
    <t>(867.4+10)/(2)=438.7</t>
  </si>
  <si>
    <t>(40+24)/(2)=32</t>
  </si>
  <si>
    <t>(28+10)/(2)=19</t>
  </si>
  <si>
    <t>(866.4+9)/(2)=437.7</t>
  </si>
  <si>
    <t>(39+16)/(2)=27.5</t>
  </si>
  <si>
    <t>(27+9)/(2)=18</t>
  </si>
  <si>
    <t>(865.4+8)/(2)=436.7</t>
  </si>
  <si>
    <t>(26+8)/(2)=17</t>
  </si>
  <si>
    <t>(864.4+7)/(2)=435.7</t>
  </si>
  <si>
    <t>(25+7)/(2)=16</t>
  </si>
  <si>
    <t>(863.4+6)/(2)=434.7</t>
  </si>
  <si>
    <t>(24+6)/(2)=15</t>
  </si>
  <si>
    <t>(862.4+5)/(2)=433.7</t>
  </si>
  <si>
    <t>(23+5)/(2)=14</t>
  </si>
  <si>
    <t>(861.4+4)/(2)=432.7</t>
  </si>
  <si>
    <t>(22+4)/(2)=13</t>
  </si>
  <si>
    <t>(860.4+3)/(2)=431.7</t>
  </si>
  <si>
    <t>(21+3)/(2)=12</t>
  </si>
  <si>
    <t>(859.4+2)/(2)=430.7</t>
  </si>
  <si>
    <t>(20+2)/(2)=11</t>
  </si>
  <si>
    <t>(858.4+1)/(2)=429.7</t>
  </si>
  <si>
    <t>(19+1)/(2)=10</t>
  </si>
  <si>
    <t>(857.4+0)/(2)=428.7</t>
  </si>
  <si>
    <t>évjárat (év)</t>
  </si>
  <si>
    <t>darabszám (db)</t>
  </si>
  <si>
    <t>std</t>
  </si>
  <si>
    <t>y0</t>
  </si>
  <si>
    <t>avg</t>
  </si>
  <si>
    <t>nincs</t>
  </si>
  <si>
    <t>irány</t>
  </si>
  <si>
    <t>Y0</t>
  </si>
  <si>
    <t>OAM2</t>
  </si>
  <si>
    <t>OAM1</t>
  </si>
  <si>
    <t>COCO</t>
  </si>
  <si>
    <t>https://miau.my-x.hu/myx-free/coco/index.html</t>
  </si>
  <si>
    <t>Munkalap</t>
  </si>
  <si>
    <t>Tartalom</t>
  </si>
  <si>
    <t>db</t>
  </si>
  <si>
    <t xml:space="preserve">nyers adatok érmekibocsátás kapcsán </t>
  </si>
  <si>
    <t>coco_std</t>
  </si>
  <si>
    <t>hasonlóságelemzés: ár vs. Teljesítmény összehasonítás szubjektív irányok alapján</t>
  </si>
  <si>
    <t>coco_y0</t>
  </si>
  <si>
    <t>lehet-e minden érme másként egyforma szubjektív irányok alapján</t>
  </si>
  <si>
    <t>Cím</t>
  </si>
  <si>
    <t>Érmevásárlás hasonlóságelemzési alapon</t>
  </si>
  <si>
    <t>Title</t>
  </si>
  <si>
    <t>Numismatic decision support based on similarity analyses</t>
  </si>
  <si>
    <t>Szerzők</t>
  </si>
  <si>
    <t>Pitlik Mátyás, Pitlik Marcell, Pitlik László, Piltik László (jun)</t>
  </si>
  <si>
    <t>Intézmény</t>
  </si>
  <si>
    <t>MY-X team</t>
  </si>
  <si>
    <t>Dátum</t>
  </si>
  <si>
    <t>2019. szeptember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</si>
</sst>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38"/>
    </font>
    <font>
      <sz val="7"/>
      <color rgb="FF000000"/>
      <name val="Verdana"/>
      <family val="2"/>
      <charset val="238"/>
    </font>
    <font>
      <b/>
      <sz val="7"/>
      <color rgb="FF000000"/>
      <name val="Verdana"/>
      <family val="2"/>
      <charset val="238"/>
    </font>
    <font>
      <b/>
      <sz val="5"/>
      <color rgb="FFFFFFFF"/>
      <name val="Verdana"/>
      <family val="2"/>
      <charset val="238"/>
    </font>
    <font>
      <sz val="5"/>
      <color rgb="FF333333"/>
      <name val="Verdana"/>
      <family val="2"/>
      <charset val="238"/>
    </font>
    <font>
      <sz val="8"/>
      <color rgb="FF333333"/>
      <name val="Verdana"/>
      <family val="2"/>
      <charset val="238"/>
    </font>
    <font>
      <sz val="7"/>
      <color rgb="FF333333"/>
      <name val="Verdana"/>
      <family val="2"/>
      <charset val="238"/>
    </font>
    <font>
      <b/>
      <sz val="7"/>
      <color rgb="FF333333"/>
      <name val="Verdana"/>
      <family val="2"/>
      <charset val="238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0" xfId="1"/>
    <xf numFmtId="0" fontId="7" fillId="0" borderId="0" xfId="0" applyFont="1"/>
    <xf numFmtId="1" fontId="0" fillId="0" borderId="0" xfId="0" applyNumberFormat="1"/>
    <xf numFmtId="0" fontId="0" fillId="0" borderId="0" xfId="0" applyFill="1"/>
    <xf numFmtId="0" fontId="10" fillId="0" borderId="0" xfId="0" applyFont="1"/>
    <xf numFmtId="0" fontId="0" fillId="0" borderId="0" xfId="0" applyAlignment="1">
      <alignment horizontal="center"/>
    </xf>
    <xf numFmtId="0" fontId="0" fillId="4" borderId="0" xfId="0" applyFill="1"/>
    <xf numFmtId="17" fontId="0" fillId="0" borderId="0" xfId="0" applyNumberForma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0</xdr:col>
      <xdr:colOff>1902460</xdr:colOff>
      <xdr:row>32</xdr:row>
      <xdr:rowOff>22860</xdr:rowOff>
    </xdr:to>
    <xdr:pic>
      <xdr:nvPicPr>
        <xdr:cNvPr id="2" name="Kép 1" descr="COCO">
          <a:extLst>
            <a:ext uri="{FF2B5EF4-FFF2-40B4-BE49-F238E27FC236}">
              <a16:creationId xmlns:a16="http://schemas.microsoft.com/office/drawing/2014/main" id="{100B625E-D7F4-46FF-B454-6D256C7B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0</xdr:col>
      <xdr:colOff>1899557</xdr:colOff>
      <xdr:row>32</xdr:row>
      <xdr:rowOff>22860</xdr:rowOff>
    </xdr:to>
    <xdr:pic>
      <xdr:nvPicPr>
        <xdr:cNvPr id="3" name="Kép 2" descr="COCO">
          <a:extLst>
            <a:ext uri="{FF2B5EF4-FFF2-40B4-BE49-F238E27FC236}">
              <a16:creationId xmlns:a16="http://schemas.microsoft.com/office/drawing/2014/main" id="{66A21459-4325-402B-BD9A-2E62C6EA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1905000" cy="617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iau.my-x.hu/myx-free/coco/index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iau.my-x.hu/myx-free/coco/test/600345220190923195830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miau.my-x.hu/myx-free/coco/test/22477772019092320082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FC681-0F9F-405D-B21F-3DC5F9931651}">
  <dimension ref="A1:B10"/>
  <sheetViews>
    <sheetView tabSelected="1" workbookViewId="0"/>
  </sheetViews>
  <sheetFormatPr defaultRowHeight="14.5" x14ac:dyDescent="0.35"/>
  <cols>
    <col min="1" max="1" width="9.54296875" bestFit="1" customWidth="1"/>
    <col min="2" max="2" width="69.36328125" bestFit="1" customWidth="1"/>
  </cols>
  <sheetData>
    <row r="1" spans="1:2" x14ac:dyDescent="0.35">
      <c r="A1" s="15" t="s">
        <v>228</v>
      </c>
      <c r="B1" s="15" t="s">
        <v>229</v>
      </c>
    </row>
    <row r="2" spans="1:2" x14ac:dyDescent="0.35">
      <c r="A2" t="s">
        <v>230</v>
      </c>
      <c r="B2" t="s">
        <v>231</v>
      </c>
    </row>
    <row r="3" spans="1:2" x14ac:dyDescent="0.35">
      <c r="A3" t="s">
        <v>232</v>
      </c>
      <c r="B3" t="s">
        <v>233</v>
      </c>
    </row>
    <row r="4" spans="1:2" x14ac:dyDescent="0.35">
      <c r="A4" t="s">
        <v>234</v>
      </c>
      <c r="B4" t="s">
        <v>235</v>
      </c>
    </row>
    <row r="6" spans="1:2" x14ac:dyDescent="0.35">
      <c r="A6" t="s">
        <v>236</v>
      </c>
      <c r="B6" t="s">
        <v>237</v>
      </c>
    </row>
    <row r="7" spans="1:2" x14ac:dyDescent="0.35">
      <c r="A7" t="s">
        <v>238</v>
      </c>
      <c r="B7" t="s">
        <v>239</v>
      </c>
    </row>
    <row r="8" spans="1:2" x14ac:dyDescent="0.35">
      <c r="A8" t="s">
        <v>240</v>
      </c>
      <c r="B8" t="s">
        <v>241</v>
      </c>
    </row>
    <row r="9" spans="1:2" x14ac:dyDescent="0.35">
      <c r="A9" t="s">
        <v>242</v>
      </c>
      <c r="B9" t="s">
        <v>243</v>
      </c>
    </row>
    <row r="10" spans="1:2" x14ac:dyDescent="0.35">
      <c r="A10" t="s">
        <v>244</v>
      </c>
      <c r="B10" s="16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zoomScale="95" zoomScaleNormal="130" workbookViewId="0"/>
  </sheetViews>
  <sheetFormatPr defaultRowHeight="14.5" x14ac:dyDescent="0.35"/>
  <cols>
    <col min="1" max="1" width="25.36328125" bestFit="1" customWidth="1"/>
    <col min="2" max="2" width="10.08984375" bestFit="1" customWidth="1"/>
    <col min="3" max="3" width="7" bestFit="1" customWidth="1"/>
    <col min="4" max="4" width="11.1796875" bestFit="1" customWidth="1"/>
    <col min="5" max="5" width="12" bestFit="1" customWidth="1"/>
    <col min="6" max="6" width="9" bestFit="1" customWidth="1"/>
    <col min="7" max="7" width="4" bestFit="1" customWidth="1"/>
    <col min="8" max="8" width="5.81640625" bestFit="1" customWidth="1"/>
    <col min="9" max="9" width="8.453125" bestFit="1" customWidth="1"/>
    <col min="10" max="10" width="13.453125" bestFit="1" customWidth="1"/>
    <col min="11" max="11" width="11.6328125" bestFit="1" customWidth="1"/>
    <col min="12" max="12" width="7" bestFit="1" customWidth="1"/>
    <col min="13" max="13" width="13.36328125" bestFit="1" customWidth="1"/>
    <col min="19" max="19" width="9" bestFit="1" customWidth="1"/>
    <col min="20" max="20" width="2" bestFit="1" customWidth="1"/>
  </cols>
  <sheetData>
    <row r="1" spans="1:20" x14ac:dyDescent="0.35">
      <c r="A1" t="s">
        <v>222</v>
      </c>
      <c r="B1">
        <v>1</v>
      </c>
      <c r="E1">
        <v>0</v>
      </c>
      <c r="G1">
        <v>1</v>
      </c>
      <c r="I1">
        <v>0</v>
      </c>
      <c r="J1">
        <v>1</v>
      </c>
      <c r="K1">
        <v>0</v>
      </c>
      <c r="M1">
        <v>1</v>
      </c>
      <c r="N1" t="s">
        <v>226</v>
      </c>
      <c r="O1" t="s">
        <v>226</v>
      </c>
      <c r="P1" t="s">
        <v>226</v>
      </c>
      <c r="Q1" s="9" t="s">
        <v>227</v>
      </c>
      <c r="S1" t="s">
        <v>6</v>
      </c>
      <c r="T1">
        <v>1</v>
      </c>
    </row>
    <row r="2" spans="1:20" x14ac:dyDescent="0.35">
      <c r="A2" t="s">
        <v>0</v>
      </c>
      <c r="B2" t="s">
        <v>216</v>
      </c>
      <c r="C2" t="s">
        <v>8</v>
      </c>
      <c r="D2" t="s">
        <v>9</v>
      </c>
      <c r="E2" t="s">
        <v>5</v>
      </c>
      <c r="F2" t="s">
        <v>2</v>
      </c>
      <c r="G2" t="s">
        <v>14</v>
      </c>
      <c r="H2" t="s">
        <v>1</v>
      </c>
      <c r="I2" t="s">
        <v>3</v>
      </c>
      <c r="J2" t="s">
        <v>217</v>
      </c>
      <c r="K2" t="s">
        <v>10</v>
      </c>
      <c r="L2" t="s">
        <v>11</v>
      </c>
      <c r="M2" t="s">
        <v>17</v>
      </c>
      <c r="N2" t="s">
        <v>218</v>
      </c>
      <c r="O2" t="s">
        <v>219</v>
      </c>
      <c r="P2" t="s">
        <v>220</v>
      </c>
      <c r="S2" t="s">
        <v>16</v>
      </c>
      <c r="T2">
        <v>2</v>
      </c>
    </row>
    <row r="3" spans="1:20" x14ac:dyDescent="0.35">
      <c r="A3" t="s">
        <v>4</v>
      </c>
      <c r="B3">
        <v>2019</v>
      </c>
      <c r="C3">
        <v>119000</v>
      </c>
      <c r="D3">
        <v>50000</v>
      </c>
      <c r="E3">
        <f>D3/C3</f>
        <v>0.42016806722689076</v>
      </c>
      <c r="F3" t="s">
        <v>6</v>
      </c>
      <c r="G3">
        <f>VLOOKUP(F3,$S$1:$T$3,2)</f>
        <v>1</v>
      </c>
      <c r="H3" t="s">
        <v>7</v>
      </c>
      <c r="I3">
        <v>986</v>
      </c>
      <c r="J3">
        <v>2000</v>
      </c>
      <c r="K3">
        <v>22</v>
      </c>
      <c r="L3">
        <v>6.9820000000000002</v>
      </c>
      <c r="M3">
        <f>C3/L3</f>
        <v>17043.826983672301</v>
      </c>
      <c r="N3">
        <f>RANK('coco std'!I112,'coco std'!I$112:I$134,1)</f>
        <v>6</v>
      </c>
      <c r="O3">
        <f>RANK('coco y0'!I112,'coco y0'!I$112:I$134,1)</f>
        <v>17</v>
      </c>
      <c r="P3">
        <f>AVERAGE(N3:O3)</f>
        <v>11.5</v>
      </c>
      <c r="S3" t="s">
        <v>12</v>
      </c>
      <c r="T3">
        <v>3</v>
      </c>
    </row>
    <row r="4" spans="1:20" x14ac:dyDescent="0.35">
      <c r="A4" t="s">
        <v>13</v>
      </c>
      <c r="B4">
        <v>2018</v>
      </c>
      <c r="C4">
        <v>310000</v>
      </c>
      <c r="D4">
        <v>50000</v>
      </c>
      <c r="E4">
        <f t="shared" ref="E4:E23" si="0">D4/C4</f>
        <v>0.16129032258064516</v>
      </c>
      <c r="F4" t="s">
        <v>12</v>
      </c>
      <c r="G4">
        <f t="shared" ref="G4:G25" si="1">VLOOKUP(F4,$S$1:$T$3,2)</f>
        <v>3</v>
      </c>
      <c r="H4" t="s">
        <v>7</v>
      </c>
      <c r="I4">
        <v>986</v>
      </c>
      <c r="J4">
        <v>500</v>
      </c>
      <c r="K4">
        <v>20</v>
      </c>
      <c r="L4">
        <v>13.964</v>
      </c>
      <c r="M4">
        <f t="shared" ref="M4:M25" si="2">C4/L4</f>
        <v>22199.942709825264</v>
      </c>
      <c r="N4">
        <f>RANK('coco std'!I113,'coco std'!I$112:I$134,1)</f>
        <v>17</v>
      </c>
      <c r="O4">
        <f>RANK('coco y0'!I113,'coco y0'!I$112:I$134,1)</f>
        <v>19</v>
      </c>
      <c r="P4">
        <f t="shared" ref="P4:P25" si="3">AVERAGE(N4:O4)</f>
        <v>18</v>
      </c>
    </row>
    <row r="5" spans="1:20" x14ac:dyDescent="0.35">
      <c r="A5" t="s">
        <v>13</v>
      </c>
      <c r="B5">
        <v>2018</v>
      </c>
      <c r="C5">
        <v>67500</v>
      </c>
      <c r="D5">
        <v>50000</v>
      </c>
      <c r="E5">
        <f t="shared" si="0"/>
        <v>0.7407407407407407</v>
      </c>
      <c r="F5" t="s">
        <v>12</v>
      </c>
      <c r="G5">
        <f t="shared" si="1"/>
        <v>3</v>
      </c>
      <c r="H5" t="s">
        <v>7</v>
      </c>
      <c r="I5">
        <v>986</v>
      </c>
      <c r="J5">
        <v>2000</v>
      </c>
      <c r="K5">
        <v>20</v>
      </c>
      <c r="L5">
        <v>3.4910000000000001</v>
      </c>
      <c r="M5">
        <f t="shared" si="2"/>
        <v>19335.433973073617</v>
      </c>
      <c r="N5">
        <f>RANK('coco std'!I114,'coco std'!I$112:I$134,1)</f>
        <v>4</v>
      </c>
      <c r="O5">
        <f>RANK('coco y0'!I114,'coco y0'!I$112:I$134,1)</f>
        <v>6</v>
      </c>
      <c r="P5">
        <f t="shared" si="3"/>
        <v>5</v>
      </c>
    </row>
    <row r="6" spans="1:20" x14ac:dyDescent="0.35">
      <c r="A6" t="s">
        <v>15</v>
      </c>
      <c r="B6">
        <v>2017</v>
      </c>
      <c r="C6">
        <v>11000</v>
      </c>
      <c r="D6">
        <v>5000</v>
      </c>
      <c r="E6">
        <f t="shared" si="0"/>
        <v>0.45454545454545453</v>
      </c>
      <c r="F6" t="s">
        <v>16</v>
      </c>
      <c r="G6">
        <f t="shared" si="1"/>
        <v>2</v>
      </c>
      <c r="H6" t="s">
        <v>7</v>
      </c>
      <c r="I6">
        <v>999</v>
      </c>
      <c r="J6">
        <v>5000</v>
      </c>
      <c r="K6">
        <v>11</v>
      </c>
      <c r="L6" s="12">
        <v>0.5</v>
      </c>
      <c r="M6">
        <f t="shared" si="2"/>
        <v>22000</v>
      </c>
      <c r="N6">
        <f>RANK('coco std'!I115,'coco std'!I$112:I$134,1)</f>
        <v>20</v>
      </c>
      <c r="O6">
        <f>RANK('coco y0'!I115,'coco y0'!I$112:I$134,1)</f>
        <v>23</v>
      </c>
      <c r="P6">
        <f t="shared" si="3"/>
        <v>21.5</v>
      </c>
    </row>
    <row r="7" spans="1:20" x14ac:dyDescent="0.35">
      <c r="A7" t="s">
        <v>18</v>
      </c>
      <c r="B7">
        <v>2017</v>
      </c>
      <c r="C7">
        <v>119000</v>
      </c>
      <c r="D7">
        <v>50000</v>
      </c>
      <c r="E7">
        <f t="shared" si="0"/>
        <v>0.42016806722689076</v>
      </c>
      <c r="F7" t="s">
        <v>6</v>
      </c>
      <c r="G7">
        <f t="shared" si="1"/>
        <v>1</v>
      </c>
      <c r="H7" t="s">
        <v>7</v>
      </c>
      <c r="I7">
        <v>986</v>
      </c>
      <c r="J7">
        <v>2000</v>
      </c>
      <c r="K7">
        <v>22</v>
      </c>
      <c r="L7">
        <v>6.9820000000000002</v>
      </c>
      <c r="M7">
        <f t="shared" si="2"/>
        <v>17043.826983672301</v>
      </c>
      <c r="N7">
        <f>RANK('coco std'!I116,'coco std'!I$112:I$134,1)</f>
        <v>6</v>
      </c>
      <c r="O7">
        <f>RANK('coco y0'!I116,'coco y0'!I$112:I$134,1)</f>
        <v>9</v>
      </c>
      <c r="P7">
        <f t="shared" si="3"/>
        <v>7.5</v>
      </c>
    </row>
    <row r="8" spans="1:20" x14ac:dyDescent="0.35">
      <c r="A8" t="s">
        <v>19</v>
      </c>
      <c r="B8">
        <v>2016</v>
      </c>
      <c r="C8">
        <v>310000</v>
      </c>
      <c r="D8">
        <v>50000</v>
      </c>
      <c r="E8">
        <f>D8/C8</f>
        <v>0.16129032258064516</v>
      </c>
      <c r="F8" t="s">
        <v>12</v>
      </c>
      <c r="G8">
        <f t="shared" si="1"/>
        <v>3</v>
      </c>
      <c r="H8" t="s">
        <v>7</v>
      </c>
      <c r="I8">
        <v>986</v>
      </c>
      <c r="J8">
        <v>500</v>
      </c>
      <c r="K8">
        <v>20</v>
      </c>
      <c r="L8">
        <v>13.964</v>
      </c>
      <c r="M8">
        <f t="shared" si="2"/>
        <v>22199.942709825264</v>
      </c>
      <c r="N8">
        <f>RANK('coco std'!I117,'coco std'!I$112:I$134,1)</f>
        <v>17</v>
      </c>
      <c r="O8">
        <f>RANK('coco y0'!I117,'coco y0'!I$112:I$134,1)</f>
        <v>16</v>
      </c>
      <c r="P8">
        <f t="shared" si="3"/>
        <v>16.5</v>
      </c>
    </row>
    <row r="9" spans="1:20" x14ac:dyDescent="0.35">
      <c r="A9" t="s">
        <v>19</v>
      </c>
      <c r="B9">
        <v>2016</v>
      </c>
      <c r="C9">
        <v>67500</v>
      </c>
      <c r="D9">
        <v>50000</v>
      </c>
      <c r="E9">
        <f t="shared" ref="E9" si="4">D9/C9</f>
        <v>0.7407407407407407</v>
      </c>
      <c r="F9" t="s">
        <v>12</v>
      </c>
      <c r="G9">
        <f t="shared" si="1"/>
        <v>3</v>
      </c>
      <c r="H9" t="s">
        <v>7</v>
      </c>
      <c r="I9">
        <v>986</v>
      </c>
      <c r="J9">
        <v>2000</v>
      </c>
      <c r="K9">
        <v>20</v>
      </c>
      <c r="L9">
        <v>3.4910000000000001</v>
      </c>
      <c r="M9">
        <f t="shared" si="2"/>
        <v>19335.433973073617</v>
      </c>
      <c r="N9">
        <f>RANK('coco std'!I118,'coco std'!I$112:I$134,1)</f>
        <v>4</v>
      </c>
      <c r="O9">
        <f>RANK('coco y0'!I118,'coco y0'!I$112:I$134,1)</f>
        <v>4</v>
      </c>
      <c r="P9">
        <f t="shared" si="3"/>
        <v>4</v>
      </c>
    </row>
    <row r="10" spans="1:20" x14ac:dyDescent="0.35">
      <c r="A10" t="s">
        <v>20</v>
      </c>
      <c r="B10">
        <v>2016</v>
      </c>
      <c r="C10">
        <v>11000</v>
      </c>
      <c r="D10">
        <v>5000</v>
      </c>
      <c r="E10">
        <f t="shared" si="0"/>
        <v>0.45454545454545453</v>
      </c>
      <c r="F10" t="s">
        <v>16</v>
      </c>
      <c r="G10">
        <f t="shared" si="1"/>
        <v>2</v>
      </c>
      <c r="H10" t="s">
        <v>7</v>
      </c>
      <c r="I10">
        <v>999</v>
      </c>
      <c r="J10">
        <v>5000</v>
      </c>
      <c r="K10">
        <v>11</v>
      </c>
      <c r="L10">
        <v>0.5</v>
      </c>
      <c r="M10">
        <f t="shared" si="2"/>
        <v>22000</v>
      </c>
      <c r="N10">
        <f>RANK('coco std'!I119,'coco std'!I$112:I$134,1)</f>
        <v>20</v>
      </c>
      <c r="O10">
        <f>RANK('coco y0'!I119,'coco y0'!I$112:I$134,1)</f>
        <v>22</v>
      </c>
      <c r="P10">
        <f t="shared" si="3"/>
        <v>21</v>
      </c>
    </row>
    <row r="11" spans="1:20" x14ac:dyDescent="0.35">
      <c r="A11" t="s">
        <v>21</v>
      </c>
      <c r="B11">
        <v>2015</v>
      </c>
      <c r="C11">
        <v>11000</v>
      </c>
      <c r="D11">
        <v>5000</v>
      </c>
      <c r="E11">
        <f t="shared" si="0"/>
        <v>0.45454545454545453</v>
      </c>
      <c r="F11" t="s">
        <v>16</v>
      </c>
      <c r="G11">
        <f t="shared" si="1"/>
        <v>2</v>
      </c>
      <c r="H11" t="s">
        <v>7</v>
      </c>
      <c r="I11">
        <v>999</v>
      </c>
      <c r="J11">
        <v>5000</v>
      </c>
      <c r="K11">
        <v>11</v>
      </c>
      <c r="L11">
        <v>0.5</v>
      </c>
      <c r="M11">
        <f t="shared" si="2"/>
        <v>22000</v>
      </c>
      <c r="N11">
        <f>RANK('coco std'!I120,'coco std'!I$112:I$134,1)</f>
        <v>20</v>
      </c>
      <c r="O11">
        <f>RANK('coco y0'!I120,'coco y0'!I$112:I$134,1)</f>
        <v>20</v>
      </c>
      <c r="P11">
        <f t="shared" si="3"/>
        <v>20</v>
      </c>
    </row>
    <row r="12" spans="1:20" x14ac:dyDescent="0.35">
      <c r="A12" t="s">
        <v>22</v>
      </c>
      <c r="B12">
        <v>2015</v>
      </c>
      <c r="C12">
        <v>11000</v>
      </c>
      <c r="D12">
        <v>5000</v>
      </c>
      <c r="E12">
        <f t="shared" si="0"/>
        <v>0.45454545454545453</v>
      </c>
      <c r="F12" t="s">
        <v>16</v>
      </c>
      <c r="G12">
        <f t="shared" si="1"/>
        <v>2</v>
      </c>
      <c r="H12" t="s">
        <v>7</v>
      </c>
      <c r="I12">
        <v>999</v>
      </c>
      <c r="J12">
        <v>5000</v>
      </c>
      <c r="K12">
        <v>11</v>
      </c>
      <c r="L12">
        <v>0.5</v>
      </c>
      <c r="M12">
        <f t="shared" si="2"/>
        <v>22000</v>
      </c>
      <c r="N12">
        <f>RANK('coco std'!I121,'coco std'!I$112:I$134,1)</f>
        <v>20</v>
      </c>
      <c r="O12">
        <f>RANK('coco y0'!I121,'coco y0'!I$112:I$134,1)</f>
        <v>20</v>
      </c>
      <c r="P12">
        <f t="shared" si="3"/>
        <v>20</v>
      </c>
    </row>
    <row r="13" spans="1:20" x14ac:dyDescent="0.35">
      <c r="A13" t="s">
        <v>22</v>
      </c>
      <c r="B13">
        <v>2015</v>
      </c>
      <c r="C13">
        <v>65000</v>
      </c>
      <c r="D13">
        <v>50000</v>
      </c>
      <c r="E13">
        <f t="shared" si="0"/>
        <v>0.76923076923076927</v>
      </c>
      <c r="F13" t="s">
        <v>12</v>
      </c>
      <c r="G13">
        <f t="shared" si="1"/>
        <v>3</v>
      </c>
      <c r="H13" t="s">
        <v>7</v>
      </c>
      <c r="I13">
        <v>986</v>
      </c>
      <c r="J13">
        <v>2000</v>
      </c>
      <c r="K13">
        <v>20</v>
      </c>
      <c r="L13">
        <v>3.4910000000000001</v>
      </c>
      <c r="M13">
        <f t="shared" si="2"/>
        <v>18619.306788885704</v>
      </c>
      <c r="N13">
        <f>RANK('coco std'!I122,'coco std'!I$112:I$134,1)</f>
        <v>1</v>
      </c>
      <c r="O13">
        <f>RANK('coco y0'!I122,'coco y0'!I$112:I$134,1)</f>
        <v>1</v>
      </c>
      <c r="P13">
        <f t="shared" si="3"/>
        <v>1</v>
      </c>
    </row>
    <row r="14" spans="1:20" x14ac:dyDescent="0.35">
      <c r="A14" t="s">
        <v>23</v>
      </c>
      <c r="B14">
        <v>2014</v>
      </c>
      <c r="C14">
        <v>310000</v>
      </c>
      <c r="D14">
        <v>50000</v>
      </c>
      <c r="E14">
        <f t="shared" si="0"/>
        <v>0.16129032258064516</v>
      </c>
      <c r="F14" t="s">
        <v>12</v>
      </c>
      <c r="G14">
        <f t="shared" si="1"/>
        <v>3</v>
      </c>
      <c r="H14" t="s">
        <v>7</v>
      </c>
      <c r="I14">
        <v>986</v>
      </c>
      <c r="J14">
        <v>500</v>
      </c>
      <c r="K14">
        <v>20</v>
      </c>
      <c r="L14">
        <v>13.964</v>
      </c>
      <c r="M14">
        <f t="shared" si="2"/>
        <v>22199.942709825264</v>
      </c>
      <c r="N14">
        <f>RANK('coco std'!I123,'coco std'!I$112:I$134,1)</f>
        <v>6</v>
      </c>
      <c r="O14">
        <f>RANK('coco y0'!I123,'coco y0'!I$112:I$134,1)</f>
        <v>8</v>
      </c>
      <c r="P14">
        <f t="shared" si="3"/>
        <v>7</v>
      </c>
    </row>
    <row r="15" spans="1:20" x14ac:dyDescent="0.35">
      <c r="A15" t="s">
        <v>23</v>
      </c>
      <c r="B15">
        <v>2014</v>
      </c>
      <c r="C15">
        <v>67500</v>
      </c>
      <c r="D15">
        <v>50000</v>
      </c>
      <c r="E15">
        <f t="shared" ref="E15" si="5">D15/C15</f>
        <v>0.7407407407407407</v>
      </c>
      <c r="F15" t="s">
        <v>12</v>
      </c>
      <c r="G15">
        <f t="shared" si="1"/>
        <v>3</v>
      </c>
      <c r="H15" t="s">
        <v>7</v>
      </c>
      <c r="I15">
        <v>986</v>
      </c>
      <c r="J15">
        <v>2000</v>
      </c>
      <c r="K15">
        <v>20</v>
      </c>
      <c r="L15">
        <v>3.4910000000000001</v>
      </c>
      <c r="M15">
        <f t="shared" si="2"/>
        <v>19335.433973073617</v>
      </c>
      <c r="N15">
        <f>RANK('coco std'!I124,'coco std'!I$112:I$134,1)</f>
        <v>2</v>
      </c>
      <c r="O15">
        <f>RANK('coco y0'!I124,'coco y0'!I$112:I$134,1)</f>
        <v>1</v>
      </c>
      <c r="P15">
        <f t="shared" si="3"/>
        <v>1.5</v>
      </c>
    </row>
    <row r="16" spans="1:20" x14ac:dyDescent="0.35">
      <c r="A16" t="s">
        <v>24</v>
      </c>
      <c r="B16">
        <v>2013</v>
      </c>
      <c r="C16">
        <v>310000</v>
      </c>
      <c r="D16">
        <v>50000</v>
      </c>
      <c r="E16">
        <f t="shared" si="0"/>
        <v>0.16129032258064516</v>
      </c>
      <c r="F16" t="s">
        <v>16</v>
      </c>
      <c r="G16">
        <f t="shared" si="1"/>
        <v>2</v>
      </c>
      <c r="H16" t="s">
        <v>7</v>
      </c>
      <c r="I16">
        <v>986</v>
      </c>
      <c r="J16">
        <v>500</v>
      </c>
      <c r="K16">
        <v>20</v>
      </c>
      <c r="L16">
        <v>13.964</v>
      </c>
      <c r="M16">
        <f t="shared" si="2"/>
        <v>22199.942709825264</v>
      </c>
      <c r="N16">
        <f>RANK('coco std'!I125,'coco std'!I$112:I$134,1)</f>
        <v>6</v>
      </c>
      <c r="O16">
        <f>RANK('coco y0'!I125,'coco y0'!I$112:I$134,1)</f>
        <v>5</v>
      </c>
      <c r="P16">
        <f t="shared" si="3"/>
        <v>5.5</v>
      </c>
    </row>
    <row r="17" spans="1:16" x14ac:dyDescent="0.35">
      <c r="A17" t="s">
        <v>25</v>
      </c>
      <c r="B17">
        <v>2013</v>
      </c>
      <c r="C17">
        <v>11000</v>
      </c>
      <c r="D17">
        <v>5000</v>
      </c>
      <c r="E17">
        <f t="shared" ref="E17:E19" si="6">D17/C17</f>
        <v>0.45454545454545453</v>
      </c>
      <c r="F17" t="s">
        <v>16</v>
      </c>
      <c r="G17">
        <f t="shared" si="1"/>
        <v>2</v>
      </c>
      <c r="H17" t="s">
        <v>7</v>
      </c>
      <c r="I17">
        <v>999</v>
      </c>
      <c r="J17">
        <v>5000</v>
      </c>
      <c r="K17">
        <v>11</v>
      </c>
      <c r="L17">
        <v>0.5</v>
      </c>
      <c r="M17">
        <f t="shared" si="2"/>
        <v>22000</v>
      </c>
      <c r="N17">
        <f>RANK('coco std'!I126,'coco std'!I$112:I$134,1)</f>
        <v>19</v>
      </c>
      <c r="O17">
        <f>RANK('coco y0'!I126,'coco y0'!I$112:I$134,1)</f>
        <v>18</v>
      </c>
      <c r="P17">
        <f t="shared" si="3"/>
        <v>18.5</v>
      </c>
    </row>
    <row r="18" spans="1:16" x14ac:dyDescent="0.35">
      <c r="A18" t="s">
        <v>24</v>
      </c>
      <c r="B18">
        <v>2013</v>
      </c>
      <c r="C18">
        <v>67500</v>
      </c>
      <c r="D18">
        <v>50000</v>
      </c>
      <c r="E18">
        <f t="shared" si="6"/>
        <v>0.7407407407407407</v>
      </c>
      <c r="F18" t="s">
        <v>12</v>
      </c>
      <c r="G18">
        <f t="shared" si="1"/>
        <v>3</v>
      </c>
      <c r="H18" t="s">
        <v>7</v>
      </c>
      <c r="I18">
        <v>986</v>
      </c>
      <c r="J18" s="13">
        <v>3000</v>
      </c>
      <c r="K18">
        <v>20</v>
      </c>
      <c r="L18">
        <v>3.4910000000000001</v>
      </c>
      <c r="M18">
        <f t="shared" si="2"/>
        <v>19335.433973073617</v>
      </c>
      <c r="N18">
        <f>RANK('coco std'!I127,'coco std'!I$112:I$134,1)</f>
        <v>2</v>
      </c>
      <c r="O18">
        <f>RANK('coco y0'!I127,'coco y0'!I$112:I$134,1)</f>
        <v>3</v>
      </c>
      <c r="P18">
        <f t="shared" si="3"/>
        <v>2.5</v>
      </c>
    </row>
    <row r="19" spans="1:16" x14ac:dyDescent="0.35">
      <c r="A19" t="s">
        <v>26</v>
      </c>
      <c r="B19">
        <v>2012</v>
      </c>
      <c r="C19">
        <v>11000</v>
      </c>
      <c r="D19">
        <v>5000</v>
      </c>
      <c r="E19">
        <f t="shared" si="6"/>
        <v>0.45454545454545453</v>
      </c>
      <c r="F19" t="s">
        <v>16</v>
      </c>
      <c r="G19">
        <f t="shared" si="1"/>
        <v>2</v>
      </c>
      <c r="H19" t="s">
        <v>7</v>
      </c>
      <c r="I19">
        <v>999</v>
      </c>
      <c r="J19">
        <v>5000</v>
      </c>
      <c r="K19">
        <v>11</v>
      </c>
      <c r="L19">
        <v>0.5</v>
      </c>
      <c r="M19">
        <f t="shared" si="2"/>
        <v>22000</v>
      </c>
      <c r="N19">
        <f>RANK('coco std'!I128,'coco std'!I$112:I$134,1)</f>
        <v>6</v>
      </c>
      <c r="O19">
        <f>RANK('coco y0'!I128,'coco y0'!I$112:I$134,1)</f>
        <v>6</v>
      </c>
      <c r="P19">
        <f t="shared" si="3"/>
        <v>6</v>
      </c>
    </row>
    <row r="20" spans="1:16" x14ac:dyDescent="0.35">
      <c r="A20" t="s">
        <v>27</v>
      </c>
      <c r="B20">
        <v>2011</v>
      </c>
      <c r="C20">
        <v>360000</v>
      </c>
      <c r="D20">
        <v>50000</v>
      </c>
      <c r="E20">
        <f t="shared" si="0"/>
        <v>0.1388888888888889</v>
      </c>
      <c r="F20" t="s">
        <v>6</v>
      </c>
      <c r="G20">
        <f t="shared" si="1"/>
        <v>1</v>
      </c>
      <c r="H20" t="s">
        <v>7</v>
      </c>
      <c r="I20">
        <v>986</v>
      </c>
      <c r="J20">
        <v>1500</v>
      </c>
      <c r="K20">
        <v>22</v>
      </c>
      <c r="L20">
        <v>13.964</v>
      </c>
      <c r="M20">
        <f t="shared" si="2"/>
        <v>25780.578630764823</v>
      </c>
      <c r="N20">
        <f>RANK('coco std'!I129,'coco std'!I$112:I$134,1)</f>
        <v>6</v>
      </c>
      <c r="O20">
        <f>RANK('coco y0'!I129,'coco y0'!I$112:I$134,1)</f>
        <v>11</v>
      </c>
      <c r="P20">
        <f t="shared" si="3"/>
        <v>8.5</v>
      </c>
    </row>
    <row r="21" spans="1:16" x14ac:dyDescent="0.35">
      <c r="A21" t="s">
        <v>27</v>
      </c>
      <c r="B21">
        <v>2011</v>
      </c>
      <c r="C21">
        <v>126000</v>
      </c>
      <c r="D21">
        <v>50000</v>
      </c>
      <c r="E21">
        <f t="shared" si="0"/>
        <v>0.3968253968253968</v>
      </c>
      <c r="F21" t="s">
        <v>6</v>
      </c>
      <c r="G21">
        <f t="shared" si="1"/>
        <v>1</v>
      </c>
      <c r="H21" t="s">
        <v>7</v>
      </c>
      <c r="I21">
        <v>986</v>
      </c>
      <c r="J21">
        <v>5000</v>
      </c>
      <c r="K21">
        <v>22</v>
      </c>
      <c r="L21">
        <v>6.9820000000000002</v>
      </c>
      <c r="M21">
        <f t="shared" si="2"/>
        <v>18046.405041535378</v>
      </c>
      <c r="N21">
        <f>RANK('coco std'!I130,'coco std'!I$112:I$134,1)</f>
        <v>6</v>
      </c>
      <c r="O21">
        <f>RANK('coco y0'!I130,'coco y0'!I$112:I$134,1)</f>
        <v>11</v>
      </c>
      <c r="P21">
        <f t="shared" si="3"/>
        <v>8.5</v>
      </c>
    </row>
    <row r="22" spans="1:16" x14ac:dyDescent="0.35">
      <c r="A22" t="s">
        <v>29</v>
      </c>
      <c r="B22">
        <v>2009</v>
      </c>
      <c r="C22">
        <v>150000</v>
      </c>
      <c r="D22">
        <v>50000</v>
      </c>
      <c r="E22">
        <f t="shared" si="0"/>
        <v>0.33333333333333331</v>
      </c>
      <c r="F22" t="s">
        <v>6</v>
      </c>
      <c r="G22">
        <f t="shared" si="1"/>
        <v>1</v>
      </c>
      <c r="H22" t="s">
        <v>7</v>
      </c>
      <c r="I22">
        <v>986</v>
      </c>
      <c r="J22">
        <v>5000</v>
      </c>
      <c r="K22">
        <v>25</v>
      </c>
      <c r="L22">
        <v>10</v>
      </c>
      <c r="M22">
        <f t="shared" si="2"/>
        <v>15000</v>
      </c>
      <c r="N22">
        <f>RANK('coco std'!I131,'coco std'!I$112:I$134,1)</f>
        <v>6</v>
      </c>
      <c r="O22">
        <f>RANK('coco y0'!I131,'coco y0'!I$112:I$134,1)</f>
        <v>11</v>
      </c>
      <c r="P22">
        <f t="shared" si="3"/>
        <v>8.5</v>
      </c>
    </row>
    <row r="23" spans="1:16" x14ac:dyDescent="0.35">
      <c r="A23" t="s">
        <v>30</v>
      </c>
      <c r="B23">
        <v>1998</v>
      </c>
      <c r="C23">
        <v>115000</v>
      </c>
      <c r="D23">
        <v>20000</v>
      </c>
      <c r="E23">
        <f t="shared" si="0"/>
        <v>0.17391304347826086</v>
      </c>
      <c r="F23" t="s">
        <v>6</v>
      </c>
      <c r="G23">
        <f t="shared" si="1"/>
        <v>1</v>
      </c>
      <c r="H23" t="s">
        <v>7</v>
      </c>
      <c r="I23">
        <v>986</v>
      </c>
      <c r="J23">
        <v>5000</v>
      </c>
      <c r="K23">
        <v>22</v>
      </c>
      <c r="L23">
        <v>6.9820000000000002</v>
      </c>
      <c r="M23">
        <f t="shared" si="2"/>
        <v>16470.925236321971</v>
      </c>
      <c r="N23">
        <f>RANK('coco std'!I132,'coco std'!I$112:I$134,1)</f>
        <v>6</v>
      </c>
      <c r="O23">
        <f>RANK('coco y0'!I132,'coco y0'!I$112:I$134,1)</f>
        <v>11</v>
      </c>
      <c r="P23">
        <f t="shared" si="3"/>
        <v>8.5</v>
      </c>
    </row>
    <row r="24" spans="1:16" x14ac:dyDescent="0.35">
      <c r="A24" t="s">
        <v>31</v>
      </c>
      <c r="B24">
        <v>1992</v>
      </c>
      <c r="C24">
        <v>115000</v>
      </c>
      <c r="D24">
        <v>10000</v>
      </c>
      <c r="E24">
        <f t="shared" ref="E24" si="7">D24/C24</f>
        <v>8.6956521739130432E-2</v>
      </c>
      <c r="F24" t="s">
        <v>6</v>
      </c>
      <c r="G24">
        <f t="shared" si="1"/>
        <v>1</v>
      </c>
      <c r="H24" t="s">
        <v>7</v>
      </c>
      <c r="I24">
        <v>986</v>
      </c>
      <c r="J24">
        <v>10000</v>
      </c>
      <c r="K24">
        <v>22</v>
      </c>
      <c r="L24">
        <v>6.9820000000000002</v>
      </c>
      <c r="M24">
        <f t="shared" si="2"/>
        <v>16470.925236321971</v>
      </c>
      <c r="N24">
        <f>RANK('coco std'!I133,'coco std'!I$112:I$134,1)</f>
        <v>6</v>
      </c>
      <c r="O24">
        <f>RANK('coco y0'!I133,'coco y0'!I$112:I$134,1)</f>
        <v>15</v>
      </c>
      <c r="P24">
        <f t="shared" si="3"/>
        <v>10.5</v>
      </c>
    </row>
    <row r="25" spans="1:16" x14ac:dyDescent="0.35">
      <c r="A25" t="s">
        <v>32</v>
      </c>
      <c r="B25">
        <v>1991</v>
      </c>
      <c r="C25">
        <v>115000</v>
      </c>
      <c r="D25">
        <v>10000</v>
      </c>
      <c r="E25">
        <f t="shared" ref="E25" si="8">D25/C25</f>
        <v>8.6956521739130432E-2</v>
      </c>
      <c r="F25" t="s">
        <v>6</v>
      </c>
      <c r="G25">
        <f t="shared" si="1"/>
        <v>1</v>
      </c>
      <c r="H25" t="s">
        <v>7</v>
      </c>
      <c r="I25">
        <v>986</v>
      </c>
      <c r="J25">
        <v>10000</v>
      </c>
      <c r="K25">
        <v>22</v>
      </c>
      <c r="L25">
        <v>6.9820000000000002</v>
      </c>
      <c r="M25">
        <f t="shared" si="2"/>
        <v>16470.925236321971</v>
      </c>
      <c r="N25">
        <f>RANK('coco std'!I134,'coco std'!I$112:I$134,1)</f>
        <v>6</v>
      </c>
      <c r="O25">
        <f>RANK('coco y0'!I134,'coco y0'!I$112:I$134,1)</f>
        <v>10</v>
      </c>
      <c r="P25">
        <f t="shared" si="3"/>
        <v>8</v>
      </c>
    </row>
    <row r="28" spans="1:16" x14ac:dyDescent="0.35">
      <c r="A28" t="s">
        <v>33</v>
      </c>
      <c r="B28">
        <v>2019</v>
      </c>
      <c r="C28">
        <v>10000</v>
      </c>
      <c r="D28">
        <v>10000</v>
      </c>
      <c r="E28">
        <f>D28/C28</f>
        <v>1</v>
      </c>
      <c r="F28" t="s">
        <v>6</v>
      </c>
      <c r="G28">
        <f>VLOOKUP(F28,$S$1:$T$3,2)</f>
        <v>1</v>
      </c>
      <c r="H28" t="s">
        <v>35</v>
      </c>
      <c r="I28">
        <v>925</v>
      </c>
      <c r="J28">
        <v>5000</v>
      </c>
      <c r="K28">
        <v>38.61</v>
      </c>
      <c r="L28">
        <v>31.46</v>
      </c>
      <c r="M28">
        <f>C28/L28</f>
        <v>317.86395422759057</v>
      </c>
    </row>
    <row r="29" spans="1:16" x14ac:dyDescent="0.35">
      <c r="A29" t="s">
        <v>34</v>
      </c>
      <c r="B29">
        <v>2019</v>
      </c>
      <c r="C29">
        <v>20000</v>
      </c>
      <c r="D29">
        <v>20000</v>
      </c>
      <c r="E29">
        <f>D29/C29</f>
        <v>1</v>
      </c>
      <c r="F29" t="s">
        <v>6</v>
      </c>
      <c r="G29">
        <f>VLOOKUP(F29,$S$1:$T$3,2)</f>
        <v>1</v>
      </c>
      <c r="H29" t="s">
        <v>35</v>
      </c>
      <c r="I29">
        <v>925</v>
      </c>
      <c r="J29">
        <v>7000</v>
      </c>
      <c r="K29">
        <v>52.5</v>
      </c>
      <c r="L29">
        <v>77.760000000000005</v>
      </c>
      <c r="M29">
        <f>C29/L29</f>
        <v>257.20164609053495</v>
      </c>
    </row>
  </sheetData>
  <conditionalFormatting sqref="N3:N2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:O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3:P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Q1" r:id="rId1" xr:uid="{996B750C-52F9-4679-8629-D3F166D8410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B5835-65BC-4F45-8A02-B56FBC214296}">
  <dimension ref="A1:L148"/>
  <sheetViews>
    <sheetView zoomScaleNormal="100" workbookViewId="0">
      <selection activeCell="G1" sqref="G1:K1"/>
    </sheetView>
  </sheetViews>
  <sheetFormatPr defaultRowHeight="14.5" x14ac:dyDescent="0.35"/>
  <cols>
    <col min="1" max="1" width="27.6328125" bestFit="1" customWidth="1"/>
    <col min="2" max="2" width="8.90625" bestFit="1" customWidth="1"/>
    <col min="3" max="3" width="12.1796875" bestFit="1" customWidth="1"/>
    <col min="4" max="4" width="14" bestFit="1" customWidth="1"/>
    <col min="5" max="5" width="11.90625" bestFit="1" customWidth="1"/>
    <col min="6" max="6" width="13.1796875" bestFit="1" customWidth="1"/>
    <col min="7" max="7" width="7.36328125" bestFit="1" customWidth="1"/>
    <col min="8" max="8" width="7.26953125" bestFit="1" customWidth="1"/>
    <col min="9" max="9" width="14" bestFit="1" customWidth="1"/>
    <col min="10" max="10" width="11.90625" bestFit="1" customWidth="1"/>
    <col min="11" max="11" width="13.1796875" bestFit="1" customWidth="1"/>
    <col min="12" max="12" width="8.36328125" bestFit="1" customWidth="1"/>
    <col min="13" max="14" width="3.08984375" bestFit="1" customWidth="1"/>
  </cols>
  <sheetData>
    <row r="1" spans="1:11" x14ac:dyDescent="0.35">
      <c r="A1" t="s">
        <v>222</v>
      </c>
      <c r="B1">
        <v>1</v>
      </c>
      <c r="C1">
        <v>0</v>
      </c>
      <c r="D1">
        <v>1</v>
      </c>
      <c r="E1">
        <v>0</v>
      </c>
      <c r="F1" t="s">
        <v>221</v>
      </c>
      <c r="G1" s="14" t="s">
        <v>225</v>
      </c>
      <c r="H1" s="14"/>
      <c r="I1" s="14"/>
      <c r="J1" s="14"/>
      <c r="K1" s="14"/>
    </row>
    <row r="2" spans="1:11" x14ac:dyDescent="0.35">
      <c r="A2" s="15" t="s">
        <v>0</v>
      </c>
      <c r="B2" s="15" t="s">
        <v>28</v>
      </c>
      <c r="C2" s="15" t="s">
        <v>5</v>
      </c>
      <c r="D2" s="15" t="s">
        <v>217</v>
      </c>
      <c r="E2" s="15" t="s">
        <v>10</v>
      </c>
      <c r="F2" s="15" t="s">
        <v>17</v>
      </c>
      <c r="G2" s="15" t="str">
        <f>B2</f>
        <v>évjárat</v>
      </c>
      <c r="H2" s="15" t="str">
        <f t="shared" ref="H2:K2" si="0">C2</f>
        <v>árarány</v>
      </c>
      <c r="I2" s="15" t="str">
        <f t="shared" si="0"/>
        <v>darabszám (db)</v>
      </c>
      <c r="J2" s="15" t="str">
        <f t="shared" si="0"/>
        <v>átmérő (mm)</v>
      </c>
      <c r="K2" s="15" t="str">
        <f t="shared" si="0"/>
        <v>egységár (Ft/g)</v>
      </c>
    </row>
    <row r="3" spans="1:11" x14ac:dyDescent="0.35">
      <c r="A3" t="s">
        <v>4</v>
      </c>
      <c r="B3">
        <v>2019</v>
      </c>
      <c r="C3">
        <v>0.42016806722689076</v>
      </c>
      <c r="D3">
        <v>2000</v>
      </c>
      <c r="E3">
        <v>22</v>
      </c>
      <c r="F3">
        <v>17043.826983672301</v>
      </c>
      <c r="G3">
        <f>RANK(B3,B$3:B$25,B$1)</f>
        <v>23</v>
      </c>
      <c r="H3">
        <f t="shared" ref="H3:J3" si="1">RANK(C3,C$3:C$25,C$1)</f>
        <v>12</v>
      </c>
      <c r="I3">
        <f t="shared" si="1"/>
        <v>6</v>
      </c>
      <c r="J3">
        <f t="shared" si="1"/>
        <v>2</v>
      </c>
      <c r="K3" s="11">
        <f>ROUND(F3,0)</f>
        <v>17044</v>
      </c>
    </row>
    <row r="4" spans="1:11" x14ac:dyDescent="0.35">
      <c r="A4" t="s">
        <v>13</v>
      </c>
      <c r="B4">
        <v>2018</v>
      </c>
      <c r="C4">
        <v>0.16129032258064516</v>
      </c>
      <c r="D4">
        <v>500</v>
      </c>
      <c r="E4">
        <v>20</v>
      </c>
      <c r="F4">
        <v>22199.942709825264</v>
      </c>
      <c r="G4">
        <f t="shared" ref="G4:G25" si="2">RANK(B4,B$3:B$25,B$1)</f>
        <v>21</v>
      </c>
      <c r="H4">
        <f t="shared" ref="H4:H25" si="3">RANK(C4,C$3:C$25,C$1)</f>
        <v>17</v>
      </c>
      <c r="I4">
        <f t="shared" ref="I4:I25" si="4">RANK(D4,D$3:D$25,D$1)</f>
        <v>1</v>
      </c>
      <c r="J4">
        <f t="shared" ref="J4:J25" si="5">RANK(E4,E$3:E$25,E$1)</f>
        <v>9</v>
      </c>
      <c r="K4" s="11">
        <f t="shared" ref="K4:K25" si="6">ROUND(F4,0)</f>
        <v>22200</v>
      </c>
    </row>
    <row r="5" spans="1:11" x14ac:dyDescent="0.35">
      <c r="A5" t="s">
        <v>13</v>
      </c>
      <c r="B5">
        <v>2018</v>
      </c>
      <c r="C5">
        <v>0.7407407407407407</v>
      </c>
      <c r="D5">
        <v>2000</v>
      </c>
      <c r="E5">
        <v>20</v>
      </c>
      <c r="F5">
        <v>19335.433973073617</v>
      </c>
      <c r="G5">
        <f t="shared" si="2"/>
        <v>21</v>
      </c>
      <c r="H5">
        <f t="shared" si="3"/>
        <v>2</v>
      </c>
      <c r="I5">
        <f t="shared" si="4"/>
        <v>6</v>
      </c>
      <c r="J5">
        <f t="shared" si="5"/>
        <v>9</v>
      </c>
      <c r="K5" s="11">
        <f t="shared" si="6"/>
        <v>19335</v>
      </c>
    </row>
    <row r="6" spans="1:11" x14ac:dyDescent="0.35">
      <c r="A6" t="s">
        <v>15</v>
      </c>
      <c r="B6">
        <v>2017</v>
      </c>
      <c r="C6">
        <v>0.45454545454545453</v>
      </c>
      <c r="D6">
        <v>5000</v>
      </c>
      <c r="E6">
        <v>11</v>
      </c>
      <c r="F6">
        <v>22000</v>
      </c>
      <c r="G6">
        <f t="shared" si="2"/>
        <v>19</v>
      </c>
      <c r="H6">
        <f t="shared" si="3"/>
        <v>6</v>
      </c>
      <c r="I6">
        <f t="shared" si="4"/>
        <v>13</v>
      </c>
      <c r="J6">
        <f t="shared" si="5"/>
        <v>18</v>
      </c>
      <c r="K6" s="11">
        <f t="shared" si="6"/>
        <v>22000</v>
      </c>
    </row>
    <row r="7" spans="1:11" x14ac:dyDescent="0.35">
      <c r="A7" t="s">
        <v>18</v>
      </c>
      <c r="B7">
        <v>2017</v>
      </c>
      <c r="C7">
        <v>0.42016806722689076</v>
      </c>
      <c r="D7">
        <v>2000</v>
      </c>
      <c r="E7">
        <v>22</v>
      </c>
      <c r="F7">
        <v>17043.826983672301</v>
      </c>
      <c r="G7">
        <f t="shared" si="2"/>
        <v>19</v>
      </c>
      <c r="H7">
        <f t="shared" si="3"/>
        <v>12</v>
      </c>
      <c r="I7">
        <f t="shared" si="4"/>
        <v>6</v>
      </c>
      <c r="J7">
        <f t="shared" si="5"/>
        <v>2</v>
      </c>
      <c r="K7" s="11">
        <f t="shared" si="6"/>
        <v>17044</v>
      </c>
    </row>
    <row r="8" spans="1:11" x14ac:dyDescent="0.35">
      <c r="A8" t="s">
        <v>19</v>
      </c>
      <c r="B8">
        <v>2016</v>
      </c>
      <c r="C8">
        <v>0.16129032258064516</v>
      </c>
      <c r="D8">
        <v>500</v>
      </c>
      <c r="E8">
        <v>20</v>
      </c>
      <c r="F8">
        <v>22199.942709825264</v>
      </c>
      <c r="G8">
        <f t="shared" si="2"/>
        <v>16</v>
      </c>
      <c r="H8">
        <f t="shared" si="3"/>
        <v>17</v>
      </c>
      <c r="I8">
        <f t="shared" si="4"/>
        <v>1</v>
      </c>
      <c r="J8">
        <f t="shared" si="5"/>
        <v>9</v>
      </c>
      <c r="K8" s="11">
        <f t="shared" si="6"/>
        <v>22200</v>
      </c>
    </row>
    <row r="9" spans="1:11" x14ac:dyDescent="0.35">
      <c r="A9" t="s">
        <v>19</v>
      </c>
      <c r="B9">
        <v>2016</v>
      </c>
      <c r="C9">
        <v>0.7407407407407407</v>
      </c>
      <c r="D9">
        <v>2000</v>
      </c>
      <c r="E9">
        <v>20</v>
      </c>
      <c r="F9">
        <v>19335.433973073617</v>
      </c>
      <c r="G9">
        <f t="shared" si="2"/>
        <v>16</v>
      </c>
      <c r="H9">
        <f t="shared" si="3"/>
        <v>2</v>
      </c>
      <c r="I9">
        <f t="shared" si="4"/>
        <v>6</v>
      </c>
      <c r="J9">
        <f t="shared" si="5"/>
        <v>9</v>
      </c>
      <c r="K9" s="11">
        <f t="shared" si="6"/>
        <v>19335</v>
      </c>
    </row>
    <row r="10" spans="1:11" x14ac:dyDescent="0.35">
      <c r="A10" t="s">
        <v>20</v>
      </c>
      <c r="B10">
        <v>2016</v>
      </c>
      <c r="C10">
        <v>0.45454545454545453</v>
      </c>
      <c r="D10">
        <v>5000</v>
      </c>
      <c r="E10">
        <v>11</v>
      </c>
      <c r="F10">
        <v>22000</v>
      </c>
      <c r="G10">
        <f t="shared" si="2"/>
        <v>16</v>
      </c>
      <c r="H10">
        <f t="shared" si="3"/>
        <v>6</v>
      </c>
      <c r="I10">
        <f t="shared" si="4"/>
        <v>13</v>
      </c>
      <c r="J10">
        <f t="shared" si="5"/>
        <v>18</v>
      </c>
      <c r="K10" s="11">
        <f t="shared" si="6"/>
        <v>22000</v>
      </c>
    </row>
    <row r="11" spans="1:11" x14ac:dyDescent="0.35">
      <c r="A11" t="s">
        <v>21</v>
      </c>
      <c r="B11">
        <v>2015</v>
      </c>
      <c r="C11">
        <v>0.45454545454545453</v>
      </c>
      <c r="D11">
        <v>5000</v>
      </c>
      <c r="E11">
        <v>11</v>
      </c>
      <c r="F11">
        <v>22000</v>
      </c>
      <c r="G11">
        <f t="shared" si="2"/>
        <v>13</v>
      </c>
      <c r="H11">
        <f t="shared" si="3"/>
        <v>6</v>
      </c>
      <c r="I11">
        <f t="shared" si="4"/>
        <v>13</v>
      </c>
      <c r="J11">
        <f t="shared" si="5"/>
        <v>18</v>
      </c>
      <c r="K11" s="11">
        <f t="shared" si="6"/>
        <v>22000</v>
      </c>
    </row>
    <row r="12" spans="1:11" x14ac:dyDescent="0.35">
      <c r="A12" t="s">
        <v>22</v>
      </c>
      <c r="B12">
        <v>2015</v>
      </c>
      <c r="C12">
        <v>0.45454545454545453</v>
      </c>
      <c r="D12">
        <v>5000</v>
      </c>
      <c r="E12">
        <v>11</v>
      </c>
      <c r="F12">
        <v>22000</v>
      </c>
      <c r="G12">
        <f t="shared" si="2"/>
        <v>13</v>
      </c>
      <c r="H12">
        <f t="shared" si="3"/>
        <v>6</v>
      </c>
      <c r="I12">
        <f t="shared" si="4"/>
        <v>13</v>
      </c>
      <c r="J12">
        <f t="shared" si="5"/>
        <v>18</v>
      </c>
      <c r="K12" s="11">
        <f t="shared" si="6"/>
        <v>22000</v>
      </c>
    </row>
    <row r="13" spans="1:11" x14ac:dyDescent="0.35">
      <c r="A13" t="s">
        <v>22</v>
      </c>
      <c r="B13">
        <v>2015</v>
      </c>
      <c r="C13">
        <v>0.76923076923076927</v>
      </c>
      <c r="D13">
        <v>2000</v>
      </c>
      <c r="E13">
        <v>20</v>
      </c>
      <c r="F13">
        <v>18619.306788885704</v>
      </c>
      <c r="G13">
        <f t="shared" si="2"/>
        <v>13</v>
      </c>
      <c r="H13">
        <f t="shared" si="3"/>
        <v>1</v>
      </c>
      <c r="I13">
        <f t="shared" si="4"/>
        <v>6</v>
      </c>
      <c r="J13">
        <f t="shared" si="5"/>
        <v>9</v>
      </c>
      <c r="K13" s="11">
        <f t="shared" si="6"/>
        <v>18619</v>
      </c>
    </row>
    <row r="14" spans="1:11" x14ac:dyDescent="0.35">
      <c r="A14" t="s">
        <v>23</v>
      </c>
      <c r="B14">
        <v>2014</v>
      </c>
      <c r="C14">
        <v>0.16129032258064516</v>
      </c>
      <c r="D14">
        <v>500</v>
      </c>
      <c r="E14">
        <v>20</v>
      </c>
      <c r="F14">
        <v>22199.942709825264</v>
      </c>
      <c r="G14">
        <f t="shared" si="2"/>
        <v>11</v>
      </c>
      <c r="H14">
        <f t="shared" si="3"/>
        <v>17</v>
      </c>
      <c r="I14">
        <f t="shared" si="4"/>
        <v>1</v>
      </c>
      <c r="J14">
        <f t="shared" si="5"/>
        <v>9</v>
      </c>
      <c r="K14" s="11">
        <f t="shared" si="6"/>
        <v>22200</v>
      </c>
    </row>
    <row r="15" spans="1:11" x14ac:dyDescent="0.35">
      <c r="A15" t="s">
        <v>23</v>
      </c>
      <c r="B15">
        <v>2014</v>
      </c>
      <c r="C15">
        <v>0.7407407407407407</v>
      </c>
      <c r="D15">
        <v>2000</v>
      </c>
      <c r="E15">
        <v>20</v>
      </c>
      <c r="F15">
        <v>19335.433973073617</v>
      </c>
      <c r="G15">
        <f t="shared" si="2"/>
        <v>11</v>
      </c>
      <c r="H15">
        <f t="shared" si="3"/>
        <v>2</v>
      </c>
      <c r="I15">
        <f t="shared" si="4"/>
        <v>6</v>
      </c>
      <c r="J15">
        <f t="shared" si="5"/>
        <v>9</v>
      </c>
      <c r="K15" s="11">
        <f t="shared" si="6"/>
        <v>19335</v>
      </c>
    </row>
    <row r="16" spans="1:11" x14ac:dyDescent="0.35">
      <c r="A16" t="s">
        <v>24</v>
      </c>
      <c r="B16">
        <v>2013</v>
      </c>
      <c r="C16">
        <v>0.16129032258064516</v>
      </c>
      <c r="D16">
        <v>500</v>
      </c>
      <c r="E16">
        <v>20</v>
      </c>
      <c r="F16">
        <v>22199.942709825264</v>
      </c>
      <c r="G16">
        <f t="shared" si="2"/>
        <v>8</v>
      </c>
      <c r="H16">
        <f t="shared" si="3"/>
        <v>17</v>
      </c>
      <c r="I16">
        <f t="shared" si="4"/>
        <v>1</v>
      </c>
      <c r="J16">
        <f t="shared" si="5"/>
        <v>9</v>
      </c>
      <c r="K16" s="11">
        <f t="shared" si="6"/>
        <v>22200</v>
      </c>
    </row>
    <row r="17" spans="1:11" x14ac:dyDescent="0.35">
      <c r="A17" t="s">
        <v>25</v>
      </c>
      <c r="B17">
        <v>2013</v>
      </c>
      <c r="C17">
        <v>0.45454545454545453</v>
      </c>
      <c r="D17">
        <v>5000</v>
      </c>
      <c r="E17">
        <v>11</v>
      </c>
      <c r="F17">
        <v>22000</v>
      </c>
      <c r="G17">
        <f t="shared" si="2"/>
        <v>8</v>
      </c>
      <c r="H17">
        <f t="shared" si="3"/>
        <v>6</v>
      </c>
      <c r="I17">
        <f t="shared" si="4"/>
        <v>13</v>
      </c>
      <c r="J17">
        <f t="shared" si="5"/>
        <v>18</v>
      </c>
      <c r="K17" s="11">
        <f t="shared" si="6"/>
        <v>22000</v>
      </c>
    </row>
    <row r="18" spans="1:11" x14ac:dyDescent="0.35">
      <c r="A18" t="s">
        <v>24</v>
      </c>
      <c r="B18">
        <v>2013</v>
      </c>
      <c r="C18">
        <v>0.7407407407407407</v>
      </c>
      <c r="D18">
        <v>3000</v>
      </c>
      <c r="E18">
        <v>20</v>
      </c>
      <c r="F18">
        <v>19335.433973073617</v>
      </c>
      <c r="G18">
        <f t="shared" si="2"/>
        <v>8</v>
      </c>
      <c r="H18">
        <f t="shared" si="3"/>
        <v>2</v>
      </c>
      <c r="I18">
        <f t="shared" si="4"/>
        <v>12</v>
      </c>
      <c r="J18">
        <f t="shared" si="5"/>
        <v>9</v>
      </c>
      <c r="K18" s="11">
        <f t="shared" si="6"/>
        <v>19335</v>
      </c>
    </row>
    <row r="19" spans="1:11" x14ac:dyDescent="0.35">
      <c r="A19" t="s">
        <v>26</v>
      </c>
      <c r="B19">
        <v>2012</v>
      </c>
      <c r="C19">
        <v>0.45454545454545453</v>
      </c>
      <c r="D19">
        <v>5000</v>
      </c>
      <c r="E19">
        <v>11</v>
      </c>
      <c r="F19">
        <v>22000</v>
      </c>
      <c r="G19">
        <f t="shared" si="2"/>
        <v>7</v>
      </c>
      <c r="H19">
        <f t="shared" si="3"/>
        <v>6</v>
      </c>
      <c r="I19">
        <f t="shared" si="4"/>
        <v>13</v>
      </c>
      <c r="J19">
        <f t="shared" si="5"/>
        <v>18</v>
      </c>
      <c r="K19" s="11">
        <f t="shared" si="6"/>
        <v>22000</v>
      </c>
    </row>
    <row r="20" spans="1:11" x14ac:dyDescent="0.35">
      <c r="A20" t="s">
        <v>27</v>
      </c>
      <c r="B20">
        <v>2011</v>
      </c>
      <c r="C20">
        <v>0.1388888888888889</v>
      </c>
      <c r="D20">
        <v>1500</v>
      </c>
      <c r="E20">
        <v>22</v>
      </c>
      <c r="F20">
        <v>25780.578630764823</v>
      </c>
      <c r="G20">
        <f t="shared" si="2"/>
        <v>5</v>
      </c>
      <c r="H20">
        <f t="shared" si="3"/>
        <v>21</v>
      </c>
      <c r="I20">
        <f t="shared" si="4"/>
        <v>5</v>
      </c>
      <c r="J20">
        <f t="shared" si="5"/>
        <v>2</v>
      </c>
      <c r="K20" s="11">
        <f t="shared" si="6"/>
        <v>25781</v>
      </c>
    </row>
    <row r="21" spans="1:11" x14ac:dyDescent="0.35">
      <c r="A21" t="s">
        <v>27</v>
      </c>
      <c r="B21">
        <v>2011</v>
      </c>
      <c r="C21">
        <v>0.3968253968253968</v>
      </c>
      <c r="D21">
        <v>5000</v>
      </c>
      <c r="E21">
        <v>22</v>
      </c>
      <c r="F21">
        <v>18046.405041535378</v>
      </c>
      <c r="G21">
        <f t="shared" si="2"/>
        <v>5</v>
      </c>
      <c r="H21">
        <f t="shared" si="3"/>
        <v>14</v>
      </c>
      <c r="I21">
        <f t="shared" si="4"/>
        <v>13</v>
      </c>
      <c r="J21">
        <f t="shared" si="5"/>
        <v>2</v>
      </c>
      <c r="K21" s="11">
        <f t="shared" si="6"/>
        <v>18046</v>
      </c>
    </row>
    <row r="22" spans="1:11" x14ac:dyDescent="0.35">
      <c r="A22" t="s">
        <v>29</v>
      </c>
      <c r="B22">
        <v>2009</v>
      </c>
      <c r="C22">
        <v>0.33333333333333331</v>
      </c>
      <c r="D22">
        <v>5000</v>
      </c>
      <c r="E22">
        <v>25</v>
      </c>
      <c r="F22">
        <v>15000</v>
      </c>
      <c r="G22">
        <f t="shared" si="2"/>
        <v>4</v>
      </c>
      <c r="H22">
        <f t="shared" si="3"/>
        <v>15</v>
      </c>
      <c r="I22">
        <f t="shared" si="4"/>
        <v>13</v>
      </c>
      <c r="J22">
        <f t="shared" si="5"/>
        <v>1</v>
      </c>
      <c r="K22" s="11">
        <f t="shared" si="6"/>
        <v>15000</v>
      </c>
    </row>
    <row r="23" spans="1:11" x14ac:dyDescent="0.35">
      <c r="A23" t="s">
        <v>30</v>
      </c>
      <c r="B23">
        <v>1998</v>
      </c>
      <c r="C23">
        <v>0.17391304347826086</v>
      </c>
      <c r="D23">
        <v>5000</v>
      </c>
      <c r="E23">
        <v>22</v>
      </c>
      <c r="F23">
        <v>16470.925236321971</v>
      </c>
      <c r="G23">
        <f t="shared" si="2"/>
        <v>3</v>
      </c>
      <c r="H23">
        <f t="shared" si="3"/>
        <v>16</v>
      </c>
      <c r="I23">
        <f t="shared" si="4"/>
        <v>13</v>
      </c>
      <c r="J23">
        <f t="shared" si="5"/>
        <v>2</v>
      </c>
      <c r="K23" s="11">
        <f t="shared" si="6"/>
        <v>16471</v>
      </c>
    </row>
    <row r="24" spans="1:11" x14ac:dyDescent="0.35">
      <c r="A24" t="s">
        <v>31</v>
      </c>
      <c r="B24">
        <v>1992</v>
      </c>
      <c r="C24">
        <v>8.6956521739130432E-2</v>
      </c>
      <c r="D24">
        <v>10000</v>
      </c>
      <c r="E24">
        <v>22</v>
      </c>
      <c r="F24">
        <v>16470.925236321971</v>
      </c>
      <c r="G24">
        <f t="shared" si="2"/>
        <v>2</v>
      </c>
      <c r="H24">
        <f t="shared" si="3"/>
        <v>22</v>
      </c>
      <c r="I24">
        <f t="shared" si="4"/>
        <v>22</v>
      </c>
      <c r="J24">
        <f t="shared" si="5"/>
        <v>2</v>
      </c>
      <c r="K24" s="11">
        <f t="shared" si="6"/>
        <v>16471</v>
      </c>
    </row>
    <row r="25" spans="1:11" x14ac:dyDescent="0.35">
      <c r="A25" t="s">
        <v>32</v>
      </c>
      <c r="B25">
        <v>1991</v>
      </c>
      <c r="C25">
        <v>8.6956521739130432E-2</v>
      </c>
      <c r="D25">
        <v>10000</v>
      </c>
      <c r="E25">
        <v>22</v>
      </c>
      <c r="F25">
        <v>16470.925236321971</v>
      </c>
      <c r="G25">
        <f t="shared" si="2"/>
        <v>1</v>
      </c>
      <c r="H25">
        <f t="shared" si="3"/>
        <v>22</v>
      </c>
      <c r="I25">
        <f t="shared" si="4"/>
        <v>22</v>
      </c>
      <c r="J25">
        <f t="shared" si="5"/>
        <v>2</v>
      </c>
      <c r="K25" s="11">
        <f t="shared" si="6"/>
        <v>16471</v>
      </c>
    </row>
    <row r="30" spans="1:11" ht="18" x14ac:dyDescent="0.35">
      <c r="A30" s="1"/>
    </row>
    <row r="31" spans="1:11" x14ac:dyDescent="0.35">
      <c r="A31" s="2"/>
    </row>
    <row r="34" spans="1:12" ht="18" x14ac:dyDescent="0.35">
      <c r="A34" s="3" t="s">
        <v>36</v>
      </c>
      <c r="B34" s="4">
        <v>6003452</v>
      </c>
      <c r="C34" s="3" t="s">
        <v>37</v>
      </c>
      <c r="D34" s="4">
        <v>23</v>
      </c>
      <c r="E34" s="3" t="s">
        <v>38</v>
      </c>
      <c r="F34" s="4">
        <v>4</v>
      </c>
      <c r="G34" s="3" t="s">
        <v>39</v>
      </c>
      <c r="H34" s="4">
        <v>23</v>
      </c>
      <c r="I34" s="3" t="s">
        <v>40</v>
      </c>
      <c r="J34" s="4">
        <v>0</v>
      </c>
      <c r="K34" s="3" t="s">
        <v>41</v>
      </c>
      <c r="L34" s="4" t="s">
        <v>135</v>
      </c>
    </row>
    <row r="35" spans="1:12" ht="18.5" thickBot="1" x14ac:dyDescent="0.4">
      <c r="A35" s="1"/>
    </row>
    <row r="36" spans="1:12" ht="15" thickBot="1" x14ac:dyDescent="0.4">
      <c r="A36" s="5" t="s">
        <v>42</v>
      </c>
      <c r="B36" s="5" t="s">
        <v>43</v>
      </c>
      <c r="C36" s="5" t="s">
        <v>44</v>
      </c>
      <c r="D36" s="5" t="s">
        <v>45</v>
      </c>
      <c r="E36" s="5" t="s">
        <v>46</v>
      </c>
      <c r="F36" s="5" t="s">
        <v>136</v>
      </c>
    </row>
    <row r="37" spans="1:12" ht="15" thickBot="1" x14ac:dyDescent="0.4">
      <c r="A37" s="5" t="s">
        <v>48</v>
      </c>
      <c r="B37" s="6">
        <v>23</v>
      </c>
      <c r="C37" s="6">
        <v>12</v>
      </c>
      <c r="D37" s="6">
        <v>6</v>
      </c>
      <c r="E37" s="6">
        <v>2</v>
      </c>
      <c r="F37" s="6">
        <v>17044</v>
      </c>
    </row>
    <row r="38" spans="1:12" ht="15" thickBot="1" x14ac:dyDescent="0.4">
      <c r="A38" s="5" t="s">
        <v>49</v>
      </c>
      <c r="B38" s="6">
        <v>21</v>
      </c>
      <c r="C38" s="6">
        <v>17</v>
      </c>
      <c r="D38" s="6">
        <v>1</v>
      </c>
      <c r="E38" s="6">
        <v>9</v>
      </c>
      <c r="F38" s="6">
        <v>22200</v>
      </c>
    </row>
    <row r="39" spans="1:12" ht="15" thickBot="1" x14ac:dyDescent="0.4">
      <c r="A39" s="5" t="s">
        <v>50</v>
      </c>
      <c r="B39" s="6">
        <v>21</v>
      </c>
      <c r="C39" s="6">
        <v>2</v>
      </c>
      <c r="D39" s="6">
        <v>6</v>
      </c>
      <c r="E39" s="6">
        <v>9</v>
      </c>
      <c r="F39" s="6">
        <v>19335</v>
      </c>
    </row>
    <row r="40" spans="1:12" ht="15" thickBot="1" x14ac:dyDescent="0.4">
      <c r="A40" s="5" t="s">
        <v>51</v>
      </c>
      <c r="B40" s="6">
        <v>19</v>
      </c>
      <c r="C40" s="6">
        <v>6</v>
      </c>
      <c r="D40" s="6">
        <v>13</v>
      </c>
      <c r="E40" s="6">
        <v>18</v>
      </c>
      <c r="F40" s="6">
        <v>22000</v>
      </c>
    </row>
    <row r="41" spans="1:12" ht="15" thickBot="1" x14ac:dyDescent="0.4">
      <c r="A41" s="5" t="s">
        <v>52</v>
      </c>
      <c r="B41" s="6">
        <v>19</v>
      </c>
      <c r="C41" s="6">
        <v>12</v>
      </c>
      <c r="D41" s="6">
        <v>6</v>
      </c>
      <c r="E41" s="6">
        <v>2</v>
      </c>
      <c r="F41" s="6">
        <v>17044</v>
      </c>
    </row>
    <row r="42" spans="1:12" ht="15" thickBot="1" x14ac:dyDescent="0.4">
      <c r="A42" s="5" t="s">
        <v>53</v>
      </c>
      <c r="B42" s="6">
        <v>16</v>
      </c>
      <c r="C42" s="6">
        <v>17</v>
      </c>
      <c r="D42" s="6">
        <v>1</v>
      </c>
      <c r="E42" s="6">
        <v>9</v>
      </c>
      <c r="F42" s="6">
        <v>22200</v>
      </c>
    </row>
    <row r="43" spans="1:12" ht="15" thickBot="1" x14ac:dyDescent="0.4">
      <c r="A43" s="5" t="s">
        <v>54</v>
      </c>
      <c r="B43" s="6">
        <v>16</v>
      </c>
      <c r="C43" s="6">
        <v>2</v>
      </c>
      <c r="D43" s="6">
        <v>6</v>
      </c>
      <c r="E43" s="6">
        <v>9</v>
      </c>
      <c r="F43" s="6">
        <v>19335</v>
      </c>
    </row>
    <row r="44" spans="1:12" ht="15" thickBot="1" x14ac:dyDescent="0.4">
      <c r="A44" s="5" t="s">
        <v>55</v>
      </c>
      <c r="B44" s="6">
        <v>16</v>
      </c>
      <c r="C44" s="6">
        <v>6</v>
      </c>
      <c r="D44" s="6">
        <v>13</v>
      </c>
      <c r="E44" s="6">
        <v>18</v>
      </c>
      <c r="F44" s="6">
        <v>22000</v>
      </c>
    </row>
    <row r="45" spans="1:12" ht="15" thickBot="1" x14ac:dyDescent="0.4">
      <c r="A45" s="5" t="s">
        <v>56</v>
      </c>
      <c r="B45" s="6">
        <v>13</v>
      </c>
      <c r="C45" s="6">
        <v>6</v>
      </c>
      <c r="D45" s="6">
        <v>13</v>
      </c>
      <c r="E45" s="6">
        <v>18</v>
      </c>
      <c r="F45" s="6">
        <v>22000</v>
      </c>
    </row>
    <row r="46" spans="1:12" ht="15" thickBot="1" x14ac:dyDescent="0.4">
      <c r="A46" s="5" t="s">
        <v>57</v>
      </c>
      <c r="B46" s="6">
        <v>13</v>
      </c>
      <c r="C46" s="6">
        <v>6</v>
      </c>
      <c r="D46" s="6">
        <v>13</v>
      </c>
      <c r="E46" s="6">
        <v>18</v>
      </c>
      <c r="F46" s="6">
        <v>22000</v>
      </c>
    </row>
    <row r="47" spans="1:12" ht="15" thickBot="1" x14ac:dyDescent="0.4">
      <c r="A47" s="5" t="s">
        <v>58</v>
      </c>
      <c r="B47" s="6">
        <v>13</v>
      </c>
      <c r="C47" s="6">
        <v>1</v>
      </c>
      <c r="D47" s="6">
        <v>6</v>
      </c>
      <c r="E47" s="6">
        <v>9</v>
      </c>
      <c r="F47" s="6">
        <v>18619</v>
      </c>
    </row>
    <row r="48" spans="1:12" ht="15" thickBot="1" x14ac:dyDescent="0.4">
      <c r="A48" s="5" t="s">
        <v>59</v>
      </c>
      <c r="B48" s="6">
        <v>11</v>
      </c>
      <c r="C48" s="6">
        <v>17</v>
      </c>
      <c r="D48" s="6">
        <v>1</v>
      </c>
      <c r="E48" s="6">
        <v>9</v>
      </c>
      <c r="F48" s="6">
        <v>22200</v>
      </c>
    </row>
    <row r="49" spans="1:6" ht="15" thickBot="1" x14ac:dyDescent="0.4">
      <c r="A49" s="5" t="s">
        <v>60</v>
      </c>
      <c r="B49" s="6">
        <v>11</v>
      </c>
      <c r="C49" s="6">
        <v>2</v>
      </c>
      <c r="D49" s="6">
        <v>6</v>
      </c>
      <c r="E49" s="6">
        <v>9</v>
      </c>
      <c r="F49" s="6">
        <v>19335</v>
      </c>
    </row>
    <row r="50" spans="1:6" ht="15" thickBot="1" x14ac:dyDescent="0.4">
      <c r="A50" s="5" t="s">
        <v>61</v>
      </c>
      <c r="B50" s="6">
        <v>8</v>
      </c>
      <c r="C50" s="6">
        <v>17</v>
      </c>
      <c r="D50" s="6">
        <v>1</v>
      </c>
      <c r="E50" s="6">
        <v>9</v>
      </c>
      <c r="F50" s="6">
        <v>22200</v>
      </c>
    </row>
    <row r="51" spans="1:6" ht="15" thickBot="1" x14ac:dyDescent="0.4">
      <c r="A51" s="5" t="s">
        <v>62</v>
      </c>
      <c r="B51" s="6">
        <v>8</v>
      </c>
      <c r="C51" s="6">
        <v>6</v>
      </c>
      <c r="D51" s="6">
        <v>13</v>
      </c>
      <c r="E51" s="6">
        <v>18</v>
      </c>
      <c r="F51" s="6">
        <v>22000</v>
      </c>
    </row>
    <row r="52" spans="1:6" ht="15" thickBot="1" x14ac:dyDescent="0.4">
      <c r="A52" s="5" t="s">
        <v>63</v>
      </c>
      <c r="B52" s="6">
        <v>8</v>
      </c>
      <c r="C52" s="6">
        <v>2</v>
      </c>
      <c r="D52" s="6">
        <v>12</v>
      </c>
      <c r="E52" s="6">
        <v>9</v>
      </c>
      <c r="F52" s="6">
        <v>19335</v>
      </c>
    </row>
    <row r="53" spans="1:6" ht="15" thickBot="1" x14ac:dyDescent="0.4">
      <c r="A53" s="5" t="s">
        <v>64</v>
      </c>
      <c r="B53" s="6">
        <v>7</v>
      </c>
      <c r="C53" s="6">
        <v>6</v>
      </c>
      <c r="D53" s="6">
        <v>13</v>
      </c>
      <c r="E53" s="6">
        <v>18</v>
      </c>
      <c r="F53" s="6">
        <v>22000</v>
      </c>
    </row>
    <row r="54" spans="1:6" ht="15" thickBot="1" x14ac:dyDescent="0.4">
      <c r="A54" s="5" t="s">
        <v>65</v>
      </c>
      <c r="B54" s="6">
        <v>5</v>
      </c>
      <c r="C54" s="6">
        <v>21</v>
      </c>
      <c r="D54" s="6">
        <v>5</v>
      </c>
      <c r="E54" s="6">
        <v>2</v>
      </c>
      <c r="F54" s="6">
        <v>25781</v>
      </c>
    </row>
    <row r="55" spans="1:6" ht="15" thickBot="1" x14ac:dyDescent="0.4">
      <c r="A55" s="5" t="s">
        <v>66</v>
      </c>
      <c r="B55" s="6">
        <v>5</v>
      </c>
      <c r="C55" s="6">
        <v>14</v>
      </c>
      <c r="D55" s="6">
        <v>13</v>
      </c>
      <c r="E55" s="6">
        <v>2</v>
      </c>
      <c r="F55" s="6">
        <v>18046</v>
      </c>
    </row>
    <row r="56" spans="1:6" ht="15" thickBot="1" x14ac:dyDescent="0.4">
      <c r="A56" s="5" t="s">
        <v>67</v>
      </c>
      <c r="B56" s="6">
        <v>4</v>
      </c>
      <c r="C56" s="6">
        <v>15</v>
      </c>
      <c r="D56" s="6">
        <v>13</v>
      </c>
      <c r="E56" s="6">
        <v>1</v>
      </c>
      <c r="F56" s="6">
        <v>15000</v>
      </c>
    </row>
    <row r="57" spans="1:6" ht="15" thickBot="1" x14ac:dyDescent="0.4">
      <c r="A57" s="5" t="s">
        <v>68</v>
      </c>
      <c r="B57" s="6">
        <v>3</v>
      </c>
      <c r="C57" s="6">
        <v>16</v>
      </c>
      <c r="D57" s="6">
        <v>13</v>
      </c>
      <c r="E57" s="6">
        <v>2</v>
      </c>
      <c r="F57" s="6">
        <v>16471</v>
      </c>
    </row>
    <row r="58" spans="1:6" ht="15" thickBot="1" x14ac:dyDescent="0.4">
      <c r="A58" s="5" t="s">
        <v>69</v>
      </c>
      <c r="B58" s="6">
        <v>2</v>
      </c>
      <c r="C58" s="6">
        <v>22</v>
      </c>
      <c r="D58" s="6">
        <v>22</v>
      </c>
      <c r="E58" s="6">
        <v>2</v>
      </c>
      <c r="F58" s="6">
        <v>16471</v>
      </c>
    </row>
    <row r="59" spans="1:6" ht="15" thickBot="1" x14ac:dyDescent="0.4">
      <c r="A59" s="5" t="s">
        <v>70</v>
      </c>
      <c r="B59" s="6">
        <v>1</v>
      </c>
      <c r="C59" s="6">
        <v>22</v>
      </c>
      <c r="D59" s="6">
        <v>22</v>
      </c>
      <c r="E59" s="6">
        <v>2</v>
      </c>
      <c r="F59" s="6">
        <v>16471</v>
      </c>
    </row>
    <row r="60" spans="1:6" ht="18.5" thickBot="1" x14ac:dyDescent="0.4">
      <c r="A60" s="1"/>
    </row>
    <row r="61" spans="1:6" ht="15" thickBot="1" x14ac:dyDescent="0.4">
      <c r="A61" s="5" t="s">
        <v>71</v>
      </c>
      <c r="B61" s="5" t="s">
        <v>43</v>
      </c>
      <c r="C61" s="5" t="s">
        <v>44</v>
      </c>
      <c r="D61" s="5" t="s">
        <v>45</v>
      </c>
      <c r="E61" s="5" t="s">
        <v>46</v>
      </c>
    </row>
    <row r="62" spans="1:6" ht="15" thickBot="1" x14ac:dyDescent="0.4">
      <c r="A62" s="5" t="s">
        <v>72</v>
      </c>
      <c r="B62" s="6" t="s">
        <v>137</v>
      </c>
      <c r="C62" s="6" t="s">
        <v>138</v>
      </c>
      <c r="D62" s="6" t="s">
        <v>139</v>
      </c>
      <c r="E62" s="6" t="s">
        <v>140</v>
      </c>
    </row>
    <row r="63" spans="1:6" ht="15" thickBot="1" x14ac:dyDescent="0.4">
      <c r="A63" s="5" t="s">
        <v>74</v>
      </c>
      <c r="B63" s="6" t="s">
        <v>137</v>
      </c>
      <c r="C63" s="6" t="s">
        <v>138</v>
      </c>
      <c r="D63" s="6" t="s">
        <v>141</v>
      </c>
      <c r="E63" s="6" t="s">
        <v>140</v>
      </c>
    </row>
    <row r="64" spans="1:6" ht="15" thickBot="1" x14ac:dyDescent="0.4">
      <c r="A64" s="5" t="s">
        <v>76</v>
      </c>
      <c r="B64" s="6" t="s">
        <v>137</v>
      </c>
      <c r="C64" s="6" t="s">
        <v>138</v>
      </c>
      <c r="D64" s="6" t="s">
        <v>141</v>
      </c>
      <c r="E64" s="6" t="s">
        <v>117</v>
      </c>
    </row>
    <row r="65" spans="1:5" ht="15" thickBot="1" x14ac:dyDescent="0.4">
      <c r="A65" s="5" t="s">
        <v>78</v>
      </c>
      <c r="B65" s="6" t="s">
        <v>142</v>
      </c>
      <c r="C65" s="6" t="s">
        <v>138</v>
      </c>
      <c r="D65" s="6" t="s">
        <v>141</v>
      </c>
      <c r="E65" s="6" t="s">
        <v>117</v>
      </c>
    </row>
    <row r="66" spans="1:5" ht="15" thickBot="1" x14ac:dyDescent="0.4">
      <c r="A66" s="5" t="s">
        <v>80</v>
      </c>
      <c r="B66" s="6" t="s">
        <v>142</v>
      </c>
      <c r="C66" s="6" t="s">
        <v>138</v>
      </c>
      <c r="D66" s="6" t="s">
        <v>141</v>
      </c>
      <c r="E66" s="6" t="s">
        <v>117</v>
      </c>
    </row>
    <row r="67" spans="1:5" ht="15" thickBot="1" x14ac:dyDescent="0.4">
      <c r="A67" s="5" t="s">
        <v>82</v>
      </c>
      <c r="B67" s="6" t="s">
        <v>143</v>
      </c>
      <c r="C67" s="6" t="s">
        <v>138</v>
      </c>
      <c r="D67" s="6" t="s">
        <v>117</v>
      </c>
      <c r="E67" s="6" t="s">
        <v>117</v>
      </c>
    </row>
    <row r="68" spans="1:5" ht="15" thickBot="1" x14ac:dyDescent="0.4">
      <c r="A68" s="5" t="s">
        <v>84</v>
      </c>
      <c r="B68" s="6" t="s">
        <v>143</v>
      </c>
      <c r="C68" s="6" t="s">
        <v>144</v>
      </c>
      <c r="D68" s="6" t="s">
        <v>117</v>
      </c>
      <c r="E68" s="6" t="s">
        <v>117</v>
      </c>
    </row>
    <row r="69" spans="1:5" ht="15" thickBot="1" x14ac:dyDescent="0.4">
      <c r="A69" s="5" t="s">
        <v>86</v>
      </c>
      <c r="B69" s="6" t="s">
        <v>145</v>
      </c>
      <c r="C69" s="6" t="s">
        <v>144</v>
      </c>
      <c r="D69" s="6" t="s">
        <v>117</v>
      </c>
      <c r="E69" s="6" t="s">
        <v>117</v>
      </c>
    </row>
    <row r="70" spans="1:5" ht="15" thickBot="1" x14ac:dyDescent="0.4">
      <c r="A70" s="5" t="s">
        <v>88</v>
      </c>
      <c r="B70" s="6" t="s">
        <v>145</v>
      </c>
      <c r="C70" s="6" t="s">
        <v>144</v>
      </c>
      <c r="D70" s="6" t="s">
        <v>117</v>
      </c>
      <c r="E70" s="6" t="s">
        <v>117</v>
      </c>
    </row>
    <row r="71" spans="1:5" ht="15" thickBot="1" x14ac:dyDescent="0.4">
      <c r="A71" s="5" t="s">
        <v>90</v>
      </c>
      <c r="B71" s="6" t="s">
        <v>145</v>
      </c>
      <c r="C71" s="6" t="s">
        <v>144</v>
      </c>
      <c r="D71" s="6" t="s">
        <v>117</v>
      </c>
      <c r="E71" s="6" t="s">
        <v>117</v>
      </c>
    </row>
    <row r="72" spans="1:5" ht="15" thickBot="1" x14ac:dyDescent="0.4">
      <c r="A72" s="5" t="s">
        <v>92</v>
      </c>
      <c r="B72" s="6" t="s">
        <v>145</v>
      </c>
      <c r="C72" s="6" t="s">
        <v>144</v>
      </c>
      <c r="D72" s="6" t="s">
        <v>117</v>
      </c>
      <c r="E72" s="6" t="s">
        <v>117</v>
      </c>
    </row>
    <row r="73" spans="1:5" ht="15" thickBot="1" x14ac:dyDescent="0.4">
      <c r="A73" s="5" t="s">
        <v>94</v>
      </c>
      <c r="B73" s="6" t="s">
        <v>146</v>
      </c>
      <c r="C73" s="6" t="s">
        <v>144</v>
      </c>
      <c r="D73" s="6" t="s">
        <v>117</v>
      </c>
      <c r="E73" s="6" t="s">
        <v>117</v>
      </c>
    </row>
    <row r="74" spans="1:5" ht="15" thickBot="1" x14ac:dyDescent="0.4">
      <c r="A74" s="5" t="s">
        <v>96</v>
      </c>
      <c r="B74" s="6" t="s">
        <v>146</v>
      </c>
      <c r="C74" s="6" t="s">
        <v>144</v>
      </c>
      <c r="D74" s="6" t="s">
        <v>117</v>
      </c>
      <c r="E74" s="6" t="s">
        <v>117</v>
      </c>
    </row>
    <row r="75" spans="1:5" ht="15" thickBot="1" x14ac:dyDescent="0.4">
      <c r="A75" s="5" t="s">
        <v>98</v>
      </c>
      <c r="B75" s="6" t="s">
        <v>146</v>
      </c>
      <c r="C75" s="6" t="s">
        <v>147</v>
      </c>
      <c r="D75" s="6" t="s">
        <v>117</v>
      </c>
      <c r="E75" s="6" t="s">
        <v>117</v>
      </c>
    </row>
    <row r="76" spans="1:5" ht="15" thickBot="1" x14ac:dyDescent="0.4">
      <c r="A76" s="5" t="s">
        <v>100</v>
      </c>
      <c r="B76" s="6" t="s">
        <v>146</v>
      </c>
      <c r="C76" s="6" t="s">
        <v>117</v>
      </c>
      <c r="D76" s="6" t="s">
        <v>117</v>
      </c>
      <c r="E76" s="6" t="s">
        <v>117</v>
      </c>
    </row>
    <row r="77" spans="1:5" ht="15" thickBot="1" x14ac:dyDescent="0.4">
      <c r="A77" s="5" t="s">
        <v>102</v>
      </c>
      <c r="B77" s="6" t="s">
        <v>146</v>
      </c>
      <c r="C77" s="6" t="s">
        <v>117</v>
      </c>
      <c r="D77" s="6" t="s">
        <v>117</v>
      </c>
      <c r="E77" s="6" t="s">
        <v>117</v>
      </c>
    </row>
    <row r="78" spans="1:5" ht="15" thickBot="1" x14ac:dyDescent="0.4">
      <c r="A78" s="5" t="s">
        <v>104</v>
      </c>
      <c r="B78" s="6" t="s">
        <v>146</v>
      </c>
      <c r="C78" s="6" t="s">
        <v>117</v>
      </c>
      <c r="D78" s="6" t="s">
        <v>117</v>
      </c>
      <c r="E78" s="6" t="s">
        <v>117</v>
      </c>
    </row>
    <row r="79" spans="1:5" ht="15" thickBot="1" x14ac:dyDescent="0.4">
      <c r="A79" s="5" t="s">
        <v>106</v>
      </c>
      <c r="B79" s="6" t="s">
        <v>146</v>
      </c>
      <c r="C79" s="6" t="s">
        <v>117</v>
      </c>
      <c r="D79" s="6" t="s">
        <v>117</v>
      </c>
      <c r="E79" s="6" t="s">
        <v>117</v>
      </c>
    </row>
    <row r="80" spans="1:5" ht="15" thickBot="1" x14ac:dyDescent="0.4">
      <c r="A80" s="5" t="s">
        <v>108</v>
      </c>
      <c r="B80" s="6" t="s">
        <v>146</v>
      </c>
      <c r="C80" s="6" t="s">
        <v>117</v>
      </c>
      <c r="D80" s="6" t="s">
        <v>117</v>
      </c>
      <c r="E80" s="6" t="s">
        <v>117</v>
      </c>
    </row>
    <row r="81" spans="1:5" ht="15" thickBot="1" x14ac:dyDescent="0.4">
      <c r="A81" s="5" t="s">
        <v>110</v>
      </c>
      <c r="B81" s="6" t="s">
        <v>146</v>
      </c>
      <c r="C81" s="6" t="s">
        <v>117</v>
      </c>
      <c r="D81" s="6" t="s">
        <v>117</v>
      </c>
      <c r="E81" s="6" t="s">
        <v>117</v>
      </c>
    </row>
    <row r="82" spans="1:5" ht="15" thickBot="1" x14ac:dyDescent="0.4">
      <c r="A82" s="5" t="s">
        <v>112</v>
      </c>
      <c r="B82" s="6" t="s">
        <v>146</v>
      </c>
      <c r="C82" s="6" t="s">
        <v>117</v>
      </c>
      <c r="D82" s="6" t="s">
        <v>117</v>
      </c>
      <c r="E82" s="6" t="s">
        <v>117</v>
      </c>
    </row>
    <row r="83" spans="1:5" ht="15" thickBot="1" x14ac:dyDescent="0.4">
      <c r="A83" s="5" t="s">
        <v>114</v>
      </c>
      <c r="B83" s="6" t="s">
        <v>146</v>
      </c>
      <c r="C83" s="6" t="s">
        <v>117</v>
      </c>
      <c r="D83" s="6" t="s">
        <v>117</v>
      </c>
      <c r="E83" s="6" t="s">
        <v>117</v>
      </c>
    </row>
    <row r="84" spans="1:5" ht="15" thickBot="1" x14ac:dyDescent="0.4">
      <c r="A84" s="5" t="s">
        <v>116</v>
      </c>
      <c r="B84" s="6" t="s">
        <v>146</v>
      </c>
      <c r="C84" s="6" t="s">
        <v>117</v>
      </c>
      <c r="D84" s="6" t="s">
        <v>117</v>
      </c>
      <c r="E84" s="6" t="s">
        <v>117</v>
      </c>
    </row>
    <row r="85" spans="1:5" ht="18.5" thickBot="1" x14ac:dyDescent="0.4">
      <c r="A85" s="1"/>
    </row>
    <row r="86" spans="1:5" ht="15" thickBot="1" x14ac:dyDescent="0.4">
      <c r="A86" s="5" t="s">
        <v>118</v>
      </c>
      <c r="B86" s="5" t="s">
        <v>43</v>
      </c>
      <c r="C86" s="5" t="s">
        <v>44</v>
      </c>
      <c r="D86" s="5" t="s">
        <v>45</v>
      </c>
      <c r="E86" s="5" t="s">
        <v>46</v>
      </c>
    </row>
    <row r="87" spans="1:5" ht="15" thickBot="1" x14ac:dyDescent="0.4">
      <c r="A87" s="5" t="s">
        <v>72</v>
      </c>
      <c r="B87" s="6">
        <v>10720</v>
      </c>
      <c r="C87" s="6">
        <v>14680.1</v>
      </c>
      <c r="D87" s="6">
        <v>16221</v>
      </c>
      <c r="E87" s="6">
        <v>5841.4</v>
      </c>
    </row>
    <row r="88" spans="1:5" ht="15" thickBot="1" x14ac:dyDescent="0.4">
      <c r="A88" s="5" t="s">
        <v>74</v>
      </c>
      <c r="B88" s="6">
        <v>10720</v>
      </c>
      <c r="C88" s="6">
        <v>14680.1</v>
      </c>
      <c r="D88" s="6">
        <v>10840.2</v>
      </c>
      <c r="E88" s="6">
        <v>5841.4</v>
      </c>
    </row>
    <row r="89" spans="1:5" ht="15" thickBot="1" x14ac:dyDescent="0.4">
      <c r="A89" s="5" t="s">
        <v>76</v>
      </c>
      <c r="B89" s="6">
        <v>10720</v>
      </c>
      <c r="C89" s="6">
        <v>14680.1</v>
      </c>
      <c r="D89" s="6">
        <v>10840.2</v>
      </c>
      <c r="E89" s="6">
        <v>0</v>
      </c>
    </row>
    <row r="90" spans="1:5" ht="15" thickBot="1" x14ac:dyDescent="0.4">
      <c r="A90" s="5" t="s">
        <v>78</v>
      </c>
      <c r="B90" s="6">
        <v>9240.9</v>
      </c>
      <c r="C90" s="6">
        <v>14680.1</v>
      </c>
      <c r="D90" s="6">
        <v>10840.2</v>
      </c>
      <c r="E90" s="6">
        <v>0</v>
      </c>
    </row>
    <row r="91" spans="1:5" ht="15" thickBot="1" x14ac:dyDescent="0.4">
      <c r="A91" s="5" t="s">
        <v>80</v>
      </c>
      <c r="B91" s="6">
        <v>9240.9</v>
      </c>
      <c r="C91" s="6">
        <v>14680.1</v>
      </c>
      <c r="D91" s="6">
        <v>10840.2</v>
      </c>
      <c r="E91" s="6">
        <v>0</v>
      </c>
    </row>
    <row r="92" spans="1:5" ht="15" thickBot="1" x14ac:dyDescent="0.4">
      <c r="A92" s="5" t="s">
        <v>82</v>
      </c>
      <c r="B92" s="6">
        <v>7440.6</v>
      </c>
      <c r="C92" s="6">
        <v>14680.1</v>
      </c>
      <c r="D92" s="6">
        <v>0</v>
      </c>
      <c r="E92" s="6">
        <v>0</v>
      </c>
    </row>
    <row r="93" spans="1:5" ht="15" thickBot="1" x14ac:dyDescent="0.4">
      <c r="A93" s="5" t="s">
        <v>84</v>
      </c>
      <c r="B93" s="6">
        <v>7440.6</v>
      </c>
      <c r="C93" s="6">
        <v>5555.3</v>
      </c>
      <c r="D93" s="6">
        <v>0</v>
      </c>
      <c r="E93" s="6">
        <v>0</v>
      </c>
    </row>
    <row r="94" spans="1:5" ht="15" thickBot="1" x14ac:dyDescent="0.4">
      <c r="A94" s="5" t="s">
        <v>86</v>
      </c>
      <c r="B94" s="6">
        <v>6100.8</v>
      </c>
      <c r="C94" s="6">
        <v>5555.3</v>
      </c>
      <c r="D94" s="6">
        <v>0</v>
      </c>
      <c r="E94" s="6">
        <v>0</v>
      </c>
    </row>
    <row r="95" spans="1:5" ht="15" thickBot="1" x14ac:dyDescent="0.4">
      <c r="A95" s="5" t="s">
        <v>88</v>
      </c>
      <c r="B95" s="6">
        <v>6100.8</v>
      </c>
      <c r="C95" s="6">
        <v>5555.3</v>
      </c>
      <c r="D95" s="6">
        <v>0</v>
      </c>
      <c r="E95" s="6">
        <v>0</v>
      </c>
    </row>
    <row r="96" spans="1:5" ht="15" thickBot="1" x14ac:dyDescent="0.4">
      <c r="A96" s="5" t="s">
        <v>90</v>
      </c>
      <c r="B96" s="6">
        <v>6100.8</v>
      </c>
      <c r="C96" s="6">
        <v>5555.3</v>
      </c>
      <c r="D96" s="6">
        <v>0</v>
      </c>
      <c r="E96" s="6">
        <v>0</v>
      </c>
    </row>
    <row r="97" spans="1:9" ht="15" thickBot="1" x14ac:dyDescent="0.4">
      <c r="A97" s="5" t="s">
        <v>92</v>
      </c>
      <c r="B97" s="6">
        <v>6100.8</v>
      </c>
      <c r="C97" s="6">
        <v>5555.3</v>
      </c>
      <c r="D97" s="6">
        <v>0</v>
      </c>
      <c r="E97" s="6">
        <v>0</v>
      </c>
    </row>
    <row r="98" spans="1:9" ht="15" thickBot="1" x14ac:dyDescent="0.4">
      <c r="A98" s="5" t="s">
        <v>94</v>
      </c>
      <c r="B98" s="6">
        <v>5740.8</v>
      </c>
      <c r="C98" s="6">
        <v>5555.3</v>
      </c>
      <c r="D98" s="6">
        <v>0</v>
      </c>
      <c r="E98" s="6">
        <v>0</v>
      </c>
    </row>
    <row r="99" spans="1:9" ht="15" thickBot="1" x14ac:dyDescent="0.4">
      <c r="A99" s="5" t="s">
        <v>96</v>
      </c>
      <c r="B99" s="6">
        <v>5740.8</v>
      </c>
      <c r="C99" s="6">
        <v>5555.3</v>
      </c>
      <c r="D99" s="6">
        <v>0</v>
      </c>
      <c r="E99" s="6">
        <v>0</v>
      </c>
    </row>
    <row r="100" spans="1:9" ht="15" thickBot="1" x14ac:dyDescent="0.4">
      <c r="A100" s="5" t="s">
        <v>98</v>
      </c>
      <c r="B100" s="6">
        <v>5740.8</v>
      </c>
      <c r="C100" s="6">
        <v>3062.7</v>
      </c>
      <c r="D100" s="6">
        <v>0</v>
      </c>
      <c r="E100" s="6">
        <v>0</v>
      </c>
    </row>
    <row r="101" spans="1:9" ht="15" thickBot="1" x14ac:dyDescent="0.4">
      <c r="A101" s="5" t="s">
        <v>100</v>
      </c>
      <c r="B101" s="6">
        <v>5740.8</v>
      </c>
      <c r="C101" s="6">
        <v>0</v>
      </c>
      <c r="D101" s="6">
        <v>0</v>
      </c>
      <c r="E101" s="6">
        <v>0</v>
      </c>
    </row>
    <row r="102" spans="1:9" ht="15" thickBot="1" x14ac:dyDescent="0.4">
      <c r="A102" s="5" t="s">
        <v>102</v>
      </c>
      <c r="B102" s="6">
        <v>5740.8</v>
      </c>
      <c r="C102" s="6">
        <v>0</v>
      </c>
      <c r="D102" s="6">
        <v>0</v>
      </c>
      <c r="E102" s="6">
        <v>0</v>
      </c>
    </row>
    <row r="103" spans="1:9" ht="15" thickBot="1" x14ac:dyDescent="0.4">
      <c r="A103" s="5" t="s">
        <v>104</v>
      </c>
      <c r="B103" s="6">
        <v>5740.8</v>
      </c>
      <c r="C103" s="6">
        <v>0</v>
      </c>
      <c r="D103" s="6">
        <v>0</v>
      </c>
      <c r="E103" s="6">
        <v>0</v>
      </c>
    </row>
    <row r="104" spans="1:9" ht="15" thickBot="1" x14ac:dyDescent="0.4">
      <c r="A104" s="5" t="s">
        <v>106</v>
      </c>
      <c r="B104" s="6">
        <v>5740.8</v>
      </c>
      <c r="C104" s="6">
        <v>0</v>
      </c>
      <c r="D104" s="6">
        <v>0</v>
      </c>
      <c r="E104" s="6">
        <v>0</v>
      </c>
    </row>
    <row r="105" spans="1:9" ht="15" thickBot="1" x14ac:dyDescent="0.4">
      <c r="A105" s="5" t="s">
        <v>108</v>
      </c>
      <c r="B105" s="6">
        <v>5740.8</v>
      </c>
      <c r="C105" s="6">
        <v>0</v>
      </c>
      <c r="D105" s="6">
        <v>0</v>
      </c>
      <c r="E105" s="6">
        <v>0</v>
      </c>
    </row>
    <row r="106" spans="1:9" ht="15" thickBot="1" x14ac:dyDescent="0.4">
      <c r="A106" s="5" t="s">
        <v>110</v>
      </c>
      <c r="B106" s="6">
        <v>5740.8</v>
      </c>
      <c r="C106" s="6">
        <v>0</v>
      </c>
      <c r="D106" s="6">
        <v>0</v>
      </c>
      <c r="E106" s="6">
        <v>0</v>
      </c>
    </row>
    <row r="107" spans="1:9" ht="15" thickBot="1" x14ac:dyDescent="0.4">
      <c r="A107" s="5" t="s">
        <v>112</v>
      </c>
      <c r="B107" s="6">
        <v>5740.8</v>
      </c>
      <c r="C107" s="6">
        <v>0</v>
      </c>
      <c r="D107" s="6">
        <v>0</v>
      </c>
      <c r="E107" s="6">
        <v>0</v>
      </c>
    </row>
    <row r="108" spans="1:9" ht="15" thickBot="1" x14ac:dyDescent="0.4">
      <c r="A108" s="5" t="s">
        <v>114</v>
      </c>
      <c r="B108" s="6">
        <v>5740.8</v>
      </c>
      <c r="C108" s="6">
        <v>0</v>
      </c>
      <c r="D108" s="6">
        <v>0</v>
      </c>
      <c r="E108" s="6">
        <v>0</v>
      </c>
    </row>
    <row r="109" spans="1:9" ht="15" thickBot="1" x14ac:dyDescent="0.4">
      <c r="A109" s="5" t="s">
        <v>116</v>
      </c>
      <c r="B109" s="6">
        <v>5740.8</v>
      </c>
      <c r="C109" s="6">
        <v>0</v>
      </c>
      <c r="D109" s="6">
        <v>0</v>
      </c>
      <c r="E109" s="6">
        <v>0</v>
      </c>
    </row>
    <row r="110" spans="1:9" ht="18.5" thickBot="1" x14ac:dyDescent="0.4">
      <c r="A110" s="1"/>
    </row>
    <row r="111" spans="1:9" ht="15" thickBot="1" x14ac:dyDescent="0.4">
      <c r="A111" s="5" t="s">
        <v>134</v>
      </c>
      <c r="B111" s="5" t="s">
        <v>43</v>
      </c>
      <c r="C111" s="5" t="s">
        <v>44</v>
      </c>
      <c r="D111" s="5" t="s">
        <v>45</v>
      </c>
      <c r="E111" s="5" t="s">
        <v>46</v>
      </c>
      <c r="F111" s="5" t="s">
        <v>120</v>
      </c>
      <c r="G111" s="5" t="s">
        <v>121</v>
      </c>
      <c r="H111" s="5" t="s">
        <v>122</v>
      </c>
      <c r="I111" s="5" t="s">
        <v>123</v>
      </c>
    </row>
    <row r="112" spans="1:9" ht="15" thickBot="1" x14ac:dyDescent="0.4">
      <c r="A112" s="5" t="s">
        <v>48</v>
      </c>
      <c r="B112" s="6">
        <v>5740.8</v>
      </c>
      <c r="C112" s="6">
        <v>5555.3</v>
      </c>
      <c r="D112" s="6">
        <v>0</v>
      </c>
      <c r="E112" s="6">
        <v>5841.4</v>
      </c>
      <c r="F112" s="6">
        <v>17137.5</v>
      </c>
      <c r="G112" s="6">
        <v>17044</v>
      </c>
      <c r="H112" s="6">
        <v>-93.5</v>
      </c>
      <c r="I112" s="6">
        <v>-0.55000000000000004</v>
      </c>
    </row>
    <row r="113" spans="1:9" ht="15" thickBot="1" x14ac:dyDescent="0.4">
      <c r="A113" s="5" t="s">
        <v>49</v>
      </c>
      <c r="B113" s="6">
        <v>5740.8</v>
      </c>
      <c r="C113" s="6">
        <v>0</v>
      </c>
      <c r="D113" s="6">
        <v>16221</v>
      </c>
      <c r="E113" s="6">
        <v>0</v>
      </c>
      <c r="F113" s="6">
        <v>21961.9</v>
      </c>
      <c r="G113" s="6">
        <v>22200</v>
      </c>
      <c r="H113" s="6">
        <v>238.1</v>
      </c>
      <c r="I113" s="6">
        <v>1.07</v>
      </c>
    </row>
    <row r="114" spans="1:9" ht="15" thickBot="1" x14ac:dyDescent="0.4">
      <c r="A114" s="5" t="s">
        <v>50</v>
      </c>
      <c r="B114" s="6">
        <v>5740.8</v>
      </c>
      <c r="C114" s="6">
        <v>14680.1</v>
      </c>
      <c r="D114" s="6">
        <v>0</v>
      </c>
      <c r="E114" s="6">
        <v>0</v>
      </c>
      <c r="F114" s="6">
        <v>20421</v>
      </c>
      <c r="G114" s="6">
        <v>19335</v>
      </c>
      <c r="H114" s="6">
        <v>-1086</v>
      </c>
      <c r="I114" s="6">
        <v>-5.62</v>
      </c>
    </row>
    <row r="115" spans="1:9" ht="15" thickBot="1" x14ac:dyDescent="0.4">
      <c r="A115" s="5" t="s">
        <v>51</v>
      </c>
      <c r="B115" s="6">
        <v>5740.8</v>
      </c>
      <c r="C115" s="6">
        <v>14680.1</v>
      </c>
      <c r="D115" s="6">
        <v>0</v>
      </c>
      <c r="E115" s="6">
        <v>0</v>
      </c>
      <c r="F115" s="6">
        <v>20421</v>
      </c>
      <c r="G115" s="6">
        <v>22000</v>
      </c>
      <c r="H115" s="6">
        <v>1579</v>
      </c>
      <c r="I115" s="6">
        <v>7.18</v>
      </c>
    </row>
    <row r="116" spans="1:9" ht="15" thickBot="1" x14ac:dyDescent="0.4">
      <c r="A116" s="5" t="s">
        <v>52</v>
      </c>
      <c r="B116" s="6">
        <v>5740.8</v>
      </c>
      <c r="C116" s="6">
        <v>5555.3</v>
      </c>
      <c r="D116" s="6">
        <v>0</v>
      </c>
      <c r="E116" s="6">
        <v>5841.4</v>
      </c>
      <c r="F116" s="6">
        <v>17137.5</v>
      </c>
      <c r="G116" s="6">
        <v>17044</v>
      </c>
      <c r="H116" s="6">
        <v>-93.5</v>
      </c>
      <c r="I116" s="6">
        <v>-0.55000000000000004</v>
      </c>
    </row>
    <row r="117" spans="1:9" ht="15" thickBot="1" x14ac:dyDescent="0.4">
      <c r="A117" s="5" t="s">
        <v>53</v>
      </c>
      <c r="B117" s="6">
        <v>5740.8</v>
      </c>
      <c r="C117" s="6">
        <v>0</v>
      </c>
      <c r="D117" s="6">
        <v>16221</v>
      </c>
      <c r="E117" s="6">
        <v>0</v>
      </c>
      <c r="F117" s="6">
        <v>21961.9</v>
      </c>
      <c r="G117" s="6">
        <v>22200</v>
      </c>
      <c r="H117" s="6">
        <v>238.1</v>
      </c>
      <c r="I117" s="6">
        <v>1.07</v>
      </c>
    </row>
    <row r="118" spans="1:9" ht="15" thickBot="1" x14ac:dyDescent="0.4">
      <c r="A118" s="5" t="s">
        <v>54</v>
      </c>
      <c r="B118" s="6">
        <v>5740.8</v>
      </c>
      <c r="C118" s="6">
        <v>14680.1</v>
      </c>
      <c r="D118" s="6">
        <v>0</v>
      </c>
      <c r="E118" s="6">
        <v>0</v>
      </c>
      <c r="F118" s="6">
        <v>20421</v>
      </c>
      <c r="G118" s="6">
        <v>19335</v>
      </c>
      <c r="H118" s="6">
        <v>-1086</v>
      </c>
      <c r="I118" s="6">
        <v>-5.62</v>
      </c>
    </row>
    <row r="119" spans="1:9" ht="15" thickBot="1" x14ac:dyDescent="0.4">
      <c r="A119" s="5" t="s">
        <v>55</v>
      </c>
      <c r="B119" s="6">
        <v>5740.8</v>
      </c>
      <c r="C119" s="6">
        <v>14680.1</v>
      </c>
      <c r="D119" s="6">
        <v>0</v>
      </c>
      <c r="E119" s="6">
        <v>0</v>
      </c>
      <c r="F119" s="6">
        <v>20421</v>
      </c>
      <c r="G119" s="6">
        <v>22000</v>
      </c>
      <c r="H119" s="6">
        <v>1579</v>
      </c>
      <c r="I119" s="6">
        <v>7.18</v>
      </c>
    </row>
    <row r="120" spans="1:9" ht="15" thickBot="1" x14ac:dyDescent="0.4">
      <c r="A120" s="5" t="s">
        <v>56</v>
      </c>
      <c r="B120" s="6">
        <v>5740.8</v>
      </c>
      <c r="C120" s="6">
        <v>14680.1</v>
      </c>
      <c r="D120" s="6">
        <v>0</v>
      </c>
      <c r="E120" s="6">
        <v>0</v>
      </c>
      <c r="F120" s="6">
        <v>20421</v>
      </c>
      <c r="G120" s="6">
        <v>22000</v>
      </c>
      <c r="H120" s="6">
        <v>1579</v>
      </c>
      <c r="I120" s="6">
        <v>7.18</v>
      </c>
    </row>
    <row r="121" spans="1:9" ht="15" thickBot="1" x14ac:dyDescent="0.4">
      <c r="A121" s="5" t="s">
        <v>57</v>
      </c>
      <c r="B121" s="6">
        <v>5740.8</v>
      </c>
      <c r="C121" s="6">
        <v>14680.1</v>
      </c>
      <c r="D121" s="6">
        <v>0</v>
      </c>
      <c r="E121" s="6">
        <v>0</v>
      </c>
      <c r="F121" s="6">
        <v>20421</v>
      </c>
      <c r="G121" s="6">
        <v>22000</v>
      </c>
      <c r="H121" s="6">
        <v>1579</v>
      </c>
      <c r="I121" s="6">
        <v>7.18</v>
      </c>
    </row>
    <row r="122" spans="1:9" ht="15" thickBot="1" x14ac:dyDescent="0.4">
      <c r="A122" s="5" t="s">
        <v>58</v>
      </c>
      <c r="B122" s="6">
        <v>5740.8</v>
      </c>
      <c r="C122" s="6">
        <v>14680.1</v>
      </c>
      <c r="D122" s="6">
        <v>0</v>
      </c>
      <c r="E122" s="6">
        <v>0</v>
      </c>
      <c r="F122" s="6">
        <v>20421</v>
      </c>
      <c r="G122" s="6">
        <v>18619</v>
      </c>
      <c r="H122" s="6">
        <v>-1802</v>
      </c>
      <c r="I122" s="6">
        <v>-9.68</v>
      </c>
    </row>
    <row r="123" spans="1:9" ht="15" thickBot="1" x14ac:dyDescent="0.4">
      <c r="A123" s="5" t="s">
        <v>59</v>
      </c>
      <c r="B123" s="6">
        <v>6100.8</v>
      </c>
      <c r="C123" s="6">
        <v>0</v>
      </c>
      <c r="D123" s="6">
        <v>16221</v>
      </c>
      <c r="E123" s="6">
        <v>0</v>
      </c>
      <c r="F123" s="6">
        <v>22321.8</v>
      </c>
      <c r="G123" s="6">
        <v>22200</v>
      </c>
      <c r="H123" s="6">
        <v>-121.8</v>
      </c>
      <c r="I123" s="6">
        <v>-0.55000000000000004</v>
      </c>
    </row>
    <row r="124" spans="1:9" ht="15" thickBot="1" x14ac:dyDescent="0.4">
      <c r="A124" s="5" t="s">
        <v>60</v>
      </c>
      <c r="B124" s="6">
        <v>6100.8</v>
      </c>
      <c r="C124" s="6">
        <v>14680.1</v>
      </c>
      <c r="D124" s="6">
        <v>0</v>
      </c>
      <c r="E124" s="6">
        <v>0</v>
      </c>
      <c r="F124" s="6">
        <v>20780.900000000001</v>
      </c>
      <c r="G124" s="6">
        <v>19335</v>
      </c>
      <c r="H124" s="6">
        <v>-1445.9</v>
      </c>
      <c r="I124" s="6">
        <v>-7.48</v>
      </c>
    </row>
    <row r="125" spans="1:9" ht="15" thickBot="1" x14ac:dyDescent="0.4">
      <c r="A125" s="5" t="s">
        <v>61</v>
      </c>
      <c r="B125" s="6">
        <v>6100.8</v>
      </c>
      <c r="C125" s="6">
        <v>0</v>
      </c>
      <c r="D125" s="6">
        <v>16221</v>
      </c>
      <c r="E125" s="6">
        <v>0</v>
      </c>
      <c r="F125" s="6">
        <v>22321.8</v>
      </c>
      <c r="G125" s="6">
        <v>22200</v>
      </c>
      <c r="H125" s="6">
        <v>-121.8</v>
      </c>
      <c r="I125" s="6">
        <v>-0.55000000000000004</v>
      </c>
    </row>
    <row r="126" spans="1:9" ht="15" thickBot="1" x14ac:dyDescent="0.4">
      <c r="A126" s="5" t="s">
        <v>62</v>
      </c>
      <c r="B126" s="6">
        <v>6100.8</v>
      </c>
      <c r="C126" s="6">
        <v>14680.1</v>
      </c>
      <c r="D126" s="6">
        <v>0</v>
      </c>
      <c r="E126" s="6">
        <v>0</v>
      </c>
      <c r="F126" s="6">
        <v>20780.900000000001</v>
      </c>
      <c r="G126" s="6">
        <v>22000</v>
      </c>
      <c r="H126" s="6">
        <v>1219.0999999999999</v>
      </c>
      <c r="I126" s="6">
        <v>5.54</v>
      </c>
    </row>
    <row r="127" spans="1:9" ht="15" thickBot="1" x14ac:dyDescent="0.4">
      <c r="A127" s="5" t="s">
        <v>63</v>
      </c>
      <c r="B127" s="6">
        <v>6100.8</v>
      </c>
      <c r="C127" s="6">
        <v>14680.1</v>
      </c>
      <c r="D127" s="6">
        <v>0</v>
      </c>
      <c r="E127" s="6">
        <v>0</v>
      </c>
      <c r="F127" s="6">
        <v>20780.900000000001</v>
      </c>
      <c r="G127" s="6">
        <v>19335</v>
      </c>
      <c r="H127" s="6">
        <v>-1445.9</v>
      </c>
      <c r="I127" s="6">
        <v>-7.48</v>
      </c>
    </row>
    <row r="128" spans="1:9" ht="15" thickBot="1" x14ac:dyDescent="0.4">
      <c r="A128" s="5" t="s">
        <v>64</v>
      </c>
      <c r="B128" s="6">
        <v>7440.6</v>
      </c>
      <c r="C128" s="6">
        <v>14680.1</v>
      </c>
      <c r="D128" s="6">
        <v>0</v>
      </c>
      <c r="E128" s="6">
        <v>0</v>
      </c>
      <c r="F128" s="6">
        <v>22120.7</v>
      </c>
      <c r="G128" s="6">
        <v>22000</v>
      </c>
      <c r="H128" s="6">
        <v>-120.7</v>
      </c>
      <c r="I128" s="6">
        <v>-0.55000000000000004</v>
      </c>
    </row>
    <row r="129" spans="1:9" ht="15" thickBot="1" x14ac:dyDescent="0.4">
      <c r="A129" s="5" t="s">
        <v>65</v>
      </c>
      <c r="B129" s="6">
        <v>9240.9</v>
      </c>
      <c r="C129" s="6">
        <v>0</v>
      </c>
      <c r="D129" s="6">
        <v>10840.2</v>
      </c>
      <c r="E129" s="6">
        <v>5841.4</v>
      </c>
      <c r="F129" s="6">
        <v>25922.5</v>
      </c>
      <c r="G129" s="6">
        <v>25781</v>
      </c>
      <c r="H129" s="6">
        <v>-141.5</v>
      </c>
      <c r="I129" s="6">
        <v>-0.55000000000000004</v>
      </c>
    </row>
    <row r="130" spans="1:9" ht="15" thickBot="1" x14ac:dyDescent="0.4">
      <c r="A130" s="5" t="s">
        <v>66</v>
      </c>
      <c r="B130" s="6">
        <v>9240.9</v>
      </c>
      <c r="C130" s="6">
        <v>3062.7</v>
      </c>
      <c r="D130" s="6">
        <v>0</v>
      </c>
      <c r="E130" s="6">
        <v>5841.4</v>
      </c>
      <c r="F130" s="6">
        <v>18145</v>
      </c>
      <c r="G130" s="6">
        <v>18046</v>
      </c>
      <c r="H130" s="6">
        <v>-99</v>
      </c>
      <c r="I130" s="6">
        <v>-0.55000000000000004</v>
      </c>
    </row>
    <row r="131" spans="1:9" ht="15" thickBot="1" x14ac:dyDescent="0.4">
      <c r="A131" s="5" t="s">
        <v>67</v>
      </c>
      <c r="B131" s="6">
        <v>9240.9</v>
      </c>
      <c r="C131" s="6">
        <v>0</v>
      </c>
      <c r="D131" s="6">
        <v>0</v>
      </c>
      <c r="E131" s="6">
        <v>5841.4</v>
      </c>
      <c r="F131" s="6">
        <v>15082.3</v>
      </c>
      <c r="G131" s="6">
        <v>15000</v>
      </c>
      <c r="H131" s="6">
        <v>-82.3</v>
      </c>
      <c r="I131" s="6">
        <v>-0.55000000000000004</v>
      </c>
    </row>
    <row r="132" spans="1:9" ht="15" thickBot="1" x14ac:dyDescent="0.4">
      <c r="A132" s="5" t="s">
        <v>68</v>
      </c>
      <c r="B132" s="6">
        <v>10720</v>
      </c>
      <c r="C132" s="6">
        <v>0</v>
      </c>
      <c r="D132" s="6">
        <v>0</v>
      </c>
      <c r="E132" s="6">
        <v>5841.4</v>
      </c>
      <c r="F132" s="6">
        <v>16561.400000000001</v>
      </c>
      <c r="G132" s="6">
        <v>16471</v>
      </c>
      <c r="H132" s="6">
        <v>-90.4</v>
      </c>
      <c r="I132" s="6">
        <v>-0.55000000000000004</v>
      </c>
    </row>
    <row r="133" spans="1:9" ht="15" thickBot="1" x14ac:dyDescent="0.4">
      <c r="A133" s="5" t="s">
        <v>69</v>
      </c>
      <c r="B133" s="6">
        <v>10720</v>
      </c>
      <c r="C133" s="6">
        <v>0</v>
      </c>
      <c r="D133" s="6">
        <v>0</v>
      </c>
      <c r="E133" s="6">
        <v>5841.4</v>
      </c>
      <c r="F133" s="6">
        <v>16561.400000000001</v>
      </c>
      <c r="G133" s="6">
        <v>16471</v>
      </c>
      <c r="H133" s="6">
        <v>-90.4</v>
      </c>
      <c r="I133" s="6">
        <v>-0.55000000000000004</v>
      </c>
    </row>
    <row r="134" spans="1:9" ht="15" thickBot="1" x14ac:dyDescent="0.4">
      <c r="A134" s="5" t="s">
        <v>70</v>
      </c>
      <c r="B134" s="6">
        <v>10720</v>
      </c>
      <c r="C134" s="6">
        <v>0</v>
      </c>
      <c r="D134" s="6">
        <v>0</v>
      </c>
      <c r="E134" s="6">
        <v>5841.4</v>
      </c>
      <c r="F134" s="6">
        <v>16561.400000000001</v>
      </c>
      <c r="G134" s="6">
        <v>16471</v>
      </c>
      <c r="H134" s="6">
        <v>-90.4</v>
      </c>
      <c r="I134" s="6">
        <v>-0.55000000000000004</v>
      </c>
    </row>
    <row r="135" spans="1:9" ht="15" thickBot="1" x14ac:dyDescent="0.4"/>
    <row r="136" spans="1:9" ht="15" thickBot="1" x14ac:dyDescent="0.4">
      <c r="A136" s="7" t="s">
        <v>124</v>
      </c>
      <c r="B136" s="8">
        <v>47462.5</v>
      </c>
    </row>
    <row r="137" spans="1:9" ht="15" thickBot="1" x14ac:dyDescent="0.4">
      <c r="A137" s="7" t="s">
        <v>125</v>
      </c>
      <c r="B137" s="8">
        <v>5740.8</v>
      </c>
    </row>
    <row r="138" spans="1:9" ht="15" thickBot="1" x14ac:dyDescent="0.4">
      <c r="A138" s="7" t="s">
        <v>126</v>
      </c>
      <c r="B138" s="8">
        <v>459086.8</v>
      </c>
    </row>
    <row r="139" spans="1:9" ht="15" thickBot="1" x14ac:dyDescent="0.4">
      <c r="A139" s="7" t="s">
        <v>127</v>
      </c>
      <c r="B139" s="8">
        <v>459087</v>
      </c>
    </row>
    <row r="140" spans="1:9" ht="15" thickBot="1" x14ac:dyDescent="0.4">
      <c r="A140" s="7" t="s">
        <v>128</v>
      </c>
      <c r="B140" s="8">
        <v>-0.2</v>
      </c>
    </row>
    <row r="141" spans="1:9" ht="15" thickBot="1" x14ac:dyDescent="0.4">
      <c r="A141" s="7" t="s">
        <v>129</v>
      </c>
      <c r="B141" s="8"/>
    </row>
    <row r="142" spans="1:9" ht="15" thickBot="1" x14ac:dyDescent="0.4">
      <c r="A142" s="7" t="s">
        <v>130</v>
      </c>
      <c r="B142" s="8"/>
    </row>
    <row r="143" spans="1:9" ht="15" thickBot="1" x14ac:dyDescent="0.4">
      <c r="A143" s="7" t="s">
        <v>131</v>
      </c>
      <c r="B143" s="8">
        <v>0</v>
      </c>
    </row>
    <row r="145" spans="1:1" x14ac:dyDescent="0.35">
      <c r="A145" s="9" t="s">
        <v>132</v>
      </c>
    </row>
    <row r="147" spans="1:1" x14ac:dyDescent="0.35">
      <c r="A147" s="10" t="s">
        <v>148</v>
      </c>
    </row>
    <row r="148" spans="1:1" x14ac:dyDescent="0.35">
      <c r="A148" s="10" t="s">
        <v>149</v>
      </c>
    </row>
  </sheetData>
  <mergeCells count="1">
    <mergeCell ref="G1:K1"/>
  </mergeCells>
  <conditionalFormatting sqref="I112:I1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145" r:id="rId1" display="https://miau.my-x.hu/myx-free/coco/test/600345220190923195830.html" xr:uid="{9A060D6E-7BC4-46B7-BC7F-49E41665BA5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321E6-A53F-4B1A-A281-664E76CE9059}">
  <dimension ref="A1:L148"/>
  <sheetViews>
    <sheetView zoomScaleNormal="100" workbookViewId="0">
      <selection activeCell="G2" sqref="G2"/>
    </sheetView>
  </sheetViews>
  <sheetFormatPr defaultRowHeight="14.5" x14ac:dyDescent="0.35"/>
  <cols>
    <col min="1" max="1" width="29.81640625" customWidth="1"/>
    <col min="3" max="3" width="12" bestFit="1" customWidth="1"/>
    <col min="4" max="4" width="13.54296875" bestFit="1" customWidth="1"/>
    <col min="5" max="5" width="12.08984375" bestFit="1" customWidth="1"/>
    <col min="6" max="6" width="13.36328125" bestFit="1" customWidth="1"/>
    <col min="7" max="7" width="7.90625" bestFit="1" customWidth="1"/>
    <col min="8" max="8" width="5.1796875" bestFit="1" customWidth="1"/>
    <col min="9" max="9" width="6.81640625" bestFit="1" customWidth="1"/>
    <col min="10" max="10" width="7.1796875" bestFit="1" customWidth="1"/>
    <col min="11" max="12" width="7" customWidth="1"/>
    <col min="13" max="13" width="6" bestFit="1" customWidth="1"/>
    <col min="14" max="14" width="3" bestFit="1" customWidth="1"/>
  </cols>
  <sheetData>
    <row r="1" spans="1:12" x14ac:dyDescent="0.35">
      <c r="A1" t="s">
        <v>222</v>
      </c>
      <c r="B1">
        <v>1</v>
      </c>
      <c r="C1">
        <v>0</v>
      </c>
      <c r="D1">
        <v>1</v>
      </c>
      <c r="E1">
        <v>0</v>
      </c>
      <c r="F1">
        <v>1</v>
      </c>
      <c r="G1" s="14" t="s">
        <v>224</v>
      </c>
      <c r="H1" s="14"/>
      <c r="I1" s="14"/>
      <c r="J1" s="14"/>
      <c r="K1" s="14"/>
      <c r="L1" s="14"/>
    </row>
    <row r="2" spans="1:12" x14ac:dyDescent="0.35">
      <c r="A2" s="15" t="s">
        <v>0</v>
      </c>
      <c r="B2" s="15" t="s">
        <v>28</v>
      </c>
      <c r="C2" s="15" t="s">
        <v>5</v>
      </c>
      <c r="D2" s="15" t="s">
        <v>217</v>
      </c>
      <c r="E2" s="15" t="s">
        <v>10</v>
      </c>
      <c r="F2" s="15" t="s">
        <v>17</v>
      </c>
      <c r="G2" s="15" t="str">
        <f>B2</f>
        <v>évjárat</v>
      </c>
      <c r="H2" s="15" t="str">
        <f t="shared" ref="H2:L2" si="0">C2</f>
        <v>árarány</v>
      </c>
      <c r="I2" s="15" t="str">
        <f t="shared" si="0"/>
        <v>darabszám (db)</v>
      </c>
      <c r="J2" s="15" t="str">
        <f t="shared" si="0"/>
        <v>átmérő (mm)</v>
      </c>
      <c r="K2" s="15" t="str">
        <f t="shared" si="0"/>
        <v>egységár (Ft/g)</v>
      </c>
      <c r="L2" s="15" t="s">
        <v>223</v>
      </c>
    </row>
    <row r="3" spans="1:12" x14ac:dyDescent="0.35">
      <c r="A3" t="s">
        <v>4</v>
      </c>
      <c r="B3">
        <v>2019</v>
      </c>
      <c r="C3">
        <v>0.42016806722689076</v>
      </c>
      <c r="D3">
        <v>2000</v>
      </c>
      <c r="E3">
        <v>22</v>
      </c>
      <c r="F3">
        <v>17043.826983672301</v>
      </c>
      <c r="G3">
        <f>RANK(B3,B$3:B$25,B$1)</f>
        <v>23</v>
      </c>
      <c r="H3">
        <f t="shared" ref="H3:K3" si="1">RANK(C3,C$3:C$25,C$1)</f>
        <v>12</v>
      </c>
      <c r="I3">
        <f t="shared" si="1"/>
        <v>6</v>
      </c>
      <c r="J3">
        <f t="shared" si="1"/>
        <v>2</v>
      </c>
      <c r="K3">
        <f t="shared" si="1"/>
        <v>5</v>
      </c>
      <c r="L3">
        <v>1000</v>
      </c>
    </row>
    <row r="4" spans="1:12" x14ac:dyDescent="0.35">
      <c r="A4" t="s">
        <v>13</v>
      </c>
      <c r="B4">
        <v>2018</v>
      </c>
      <c r="C4">
        <v>0.16129032258064516</v>
      </c>
      <c r="D4">
        <v>500</v>
      </c>
      <c r="E4">
        <v>20</v>
      </c>
      <c r="F4">
        <v>22199.942709825264</v>
      </c>
      <c r="G4">
        <f t="shared" ref="G4:G25" si="2">RANK(B4,B$3:B$25,B$1)</f>
        <v>21</v>
      </c>
      <c r="H4">
        <f t="shared" ref="H4:H25" si="3">RANK(C4,C$3:C$25,C$1)</f>
        <v>17</v>
      </c>
      <c r="I4">
        <f t="shared" ref="I4:I25" si="4">RANK(D4,D$3:D$25,D$1)</f>
        <v>1</v>
      </c>
      <c r="J4">
        <f t="shared" ref="J4:J25" si="5">RANK(E4,E$3:E$25,E$1)</f>
        <v>9</v>
      </c>
      <c r="K4">
        <f t="shared" ref="K4:K25" si="6">RANK(F4,F$3:F$25,F$1)</f>
        <v>19</v>
      </c>
      <c r="L4">
        <v>1000</v>
      </c>
    </row>
    <row r="5" spans="1:12" x14ac:dyDescent="0.35">
      <c r="A5" t="s">
        <v>13</v>
      </c>
      <c r="B5">
        <v>2018</v>
      </c>
      <c r="C5">
        <v>0.7407407407407407</v>
      </c>
      <c r="D5">
        <v>2000</v>
      </c>
      <c r="E5">
        <v>20</v>
      </c>
      <c r="F5">
        <v>19335.433973073617</v>
      </c>
      <c r="G5">
        <f t="shared" si="2"/>
        <v>21</v>
      </c>
      <c r="H5">
        <f t="shared" si="3"/>
        <v>2</v>
      </c>
      <c r="I5">
        <f t="shared" si="4"/>
        <v>6</v>
      </c>
      <c r="J5">
        <f t="shared" si="5"/>
        <v>9</v>
      </c>
      <c r="K5">
        <f t="shared" si="6"/>
        <v>9</v>
      </c>
      <c r="L5">
        <v>1000</v>
      </c>
    </row>
    <row r="6" spans="1:12" x14ac:dyDescent="0.35">
      <c r="A6" t="s">
        <v>15</v>
      </c>
      <c r="B6">
        <v>2017</v>
      </c>
      <c r="C6">
        <v>0.45454545454545453</v>
      </c>
      <c r="D6">
        <v>5000</v>
      </c>
      <c r="E6">
        <v>11</v>
      </c>
      <c r="F6">
        <v>22000</v>
      </c>
      <c r="G6">
        <f t="shared" si="2"/>
        <v>19</v>
      </c>
      <c r="H6">
        <f t="shared" si="3"/>
        <v>6</v>
      </c>
      <c r="I6">
        <f t="shared" si="4"/>
        <v>13</v>
      </c>
      <c r="J6">
        <f t="shared" si="5"/>
        <v>18</v>
      </c>
      <c r="K6">
        <f t="shared" si="6"/>
        <v>13</v>
      </c>
      <c r="L6">
        <v>1000</v>
      </c>
    </row>
    <row r="7" spans="1:12" x14ac:dyDescent="0.35">
      <c r="A7" t="s">
        <v>18</v>
      </c>
      <c r="B7">
        <v>2017</v>
      </c>
      <c r="C7">
        <v>0.42016806722689076</v>
      </c>
      <c r="D7">
        <v>2000</v>
      </c>
      <c r="E7">
        <v>22</v>
      </c>
      <c r="F7">
        <v>17043.826983672301</v>
      </c>
      <c r="G7">
        <f t="shared" si="2"/>
        <v>19</v>
      </c>
      <c r="H7">
        <f t="shared" si="3"/>
        <v>12</v>
      </c>
      <c r="I7">
        <f t="shared" si="4"/>
        <v>6</v>
      </c>
      <c r="J7">
        <f t="shared" si="5"/>
        <v>2</v>
      </c>
      <c r="K7">
        <f t="shared" si="6"/>
        <v>5</v>
      </c>
      <c r="L7">
        <v>1000</v>
      </c>
    </row>
    <row r="8" spans="1:12" x14ac:dyDescent="0.35">
      <c r="A8" t="s">
        <v>19</v>
      </c>
      <c r="B8">
        <v>2016</v>
      </c>
      <c r="C8">
        <v>0.16129032258064516</v>
      </c>
      <c r="D8">
        <v>500</v>
      </c>
      <c r="E8">
        <v>20</v>
      </c>
      <c r="F8">
        <v>22199.942709825264</v>
      </c>
      <c r="G8">
        <f t="shared" si="2"/>
        <v>16</v>
      </c>
      <c r="H8">
        <f t="shared" si="3"/>
        <v>17</v>
      </c>
      <c r="I8">
        <f t="shared" si="4"/>
        <v>1</v>
      </c>
      <c r="J8">
        <f t="shared" si="5"/>
        <v>9</v>
      </c>
      <c r="K8">
        <f t="shared" si="6"/>
        <v>19</v>
      </c>
      <c r="L8">
        <v>1000</v>
      </c>
    </row>
    <row r="9" spans="1:12" x14ac:dyDescent="0.35">
      <c r="A9" t="s">
        <v>19</v>
      </c>
      <c r="B9">
        <v>2016</v>
      </c>
      <c r="C9">
        <v>0.7407407407407407</v>
      </c>
      <c r="D9">
        <v>2000</v>
      </c>
      <c r="E9">
        <v>20</v>
      </c>
      <c r="F9">
        <v>19335.433973073617</v>
      </c>
      <c r="G9">
        <f t="shared" si="2"/>
        <v>16</v>
      </c>
      <c r="H9">
        <f t="shared" si="3"/>
        <v>2</v>
      </c>
      <c r="I9">
        <f t="shared" si="4"/>
        <v>6</v>
      </c>
      <c r="J9">
        <f t="shared" si="5"/>
        <v>9</v>
      </c>
      <c r="K9">
        <f t="shared" si="6"/>
        <v>9</v>
      </c>
      <c r="L9">
        <v>1000</v>
      </c>
    </row>
    <row r="10" spans="1:12" x14ac:dyDescent="0.35">
      <c r="A10" t="s">
        <v>20</v>
      </c>
      <c r="B10">
        <v>2016</v>
      </c>
      <c r="C10">
        <v>0.45454545454545453</v>
      </c>
      <c r="D10">
        <v>5000</v>
      </c>
      <c r="E10">
        <v>11</v>
      </c>
      <c r="F10">
        <v>22000</v>
      </c>
      <c r="G10">
        <f t="shared" si="2"/>
        <v>16</v>
      </c>
      <c r="H10">
        <f t="shared" si="3"/>
        <v>6</v>
      </c>
      <c r="I10">
        <f t="shared" si="4"/>
        <v>13</v>
      </c>
      <c r="J10">
        <f t="shared" si="5"/>
        <v>18</v>
      </c>
      <c r="K10">
        <f t="shared" si="6"/>
        <v>13</v>
      </c>
      <c r="L10">
        <v>1000</v>
      </c>
    </row>
    <row r="11" spans="1:12" x14ac:dyDescent="0.35">
      <c r="A11" t="s">
        <v>21</v>
      </c>
      <c r="B11">
        <v>2015</v>
      </c>
      <c r="C11">
        <v>0.45454545454545453</v>
      </c>
      <c r="D11">
        <v>5000</v>
      </c>
      <c r="E11">
        <v>11</v>
      </c>
      <c r="F11">
        <v>22000</v>
      </c>
      <c r="G11">
        <f t="shared" si="2"/>
        <v>13</v>
      </c>
      <c r="H11">
        <f t="shared" si="3"/>
        <v>6</v>
      </c>
      <c r="I11">
        <f t="shared" si="4"/>
        <v>13</v>
      </c>
      <c r="J11">
        <f t="shared" si="5"/>
        <v>18</v>
      </c>
      <c r="K11">
        <f t="shared" si="6"/>
        <v>13</v>
      </c>
      <c r="L11">
        <v>1000</v>
      </c>
    </row>
    <row r="12" spans="1:12" x14ac:dyDescent="0.35">
      <c r="A12" t="s">
        <v>22</v>
      </c>
      <c r="B12">
        <v>2015</v>
      </c>
      <c r="C12">
        <v>0.45454545454545453</v>
      </c>
      <c r="D12">
        <v>5000</v>
      </c>
      <c r="E12">
        <v>11</v>
      </c>
      <c r="F12">
        <v>22000</v>
      </c>
      <c r="G12">
        <f t="shared" si="2"/>
        <v>13</v>
      </c>
      <c r="H12">
        <f t="shared" si="3"/>
        <v>6</v>
      </c>
      <c r="I12">
        <f t="shared" si="4"/>
        <v>13</v>
      </c>
      <c r="J12">
        <f t="shared" si="5"/>
        <v>18</v>
      </c>
      <c r="K12">
        <f t="shared" si="6"/>
        <v>13</v>
      </c>
      <c r="L12">
        <v>1000</v>
      </c>
    </row>
    <row r="13" spans="1:12" x14ac:dyDescent="0.35">
      <c r="A13" t="s">
        <v>22</v>
      </c>
      <c r="B13">
        <v>2015</v>
      </c>
      <c r="C13">
        <v>0.76923076923076927</v>
      </c>
      <c r="D13">
        <v>2000</v>
      </c>
      <c r="E13">
        <v>20</v>
      </c>
      <c r="F13">
        <v>18619.306788885704</v>
      </c>
      <c r="G13">
        <f t="shared" si="2"/>
        <v>13</v>
      </c>
      <c r="H13">
        <f t="shared" si="3"/>
        <v>1</v>
      </c>
      <c r="I13">
        <f t="shared" si="4"/>
        <v>6</v>
      </c>
      <c r="J13">
        <f t="shared" si="5"/>
        <v>9</v>
      </c>
      <c r="K13">
        <f t="shared" si="6"/>
        <v>8</v>
      </c>
      <c r="L13">
        <v>1000</v>
      </c>
    </row>
    <row r="14" spans="1:12" x14ac:dyDescent="0.35">
      <c r="A14" t="s">
        <v>23</v>
      </c>
      <c r="B14">
        <v>2014</v>
      </c>
      <c r="C14">
        <v>0.16129032258064516</v>
      </c>
      <c r="D14">
        <v>500</v>
      </c>
      <c r="E14">
        <v>20</v>
      </c>
      <c r="F14">
        <v>22199.942709825264</v>
      </c>
      <c r="G14">
        <f t="shared" si="2"/>
        <v>11</v>
      </c>
      <c r="H14">
        <f t="shared" si="3"/>
        <v>17</v>
      </c>
      <c r="I14">
        <f t="shared" si="4"/>
        <v>1</v>
      </c>
      <c r="J14">
        <f t="shared" si="5"/>
        <v>9</v>
      </c>
      <c r="K14">
        <f t="shared" si="6"/>
        <v>19</v>
      </c>
      <c r="L14">
        <v>1000</v>
      </c>
    </row>
    <row r="15" spans="1:12" x14ac:dyDescent="0.35">
      <c r="A15" t="s">
        <v>23</v>
      </c>
      <c r="B15">
        <v>2014</v>
      </c>
      <c r="C15">
        <v>0.7407407407407407</v>
      </c>
      <c r="D15">
        <v>2000</v>
      </c>
      <c r="E15">
        <v>20</v>
      </c>
      <c r="F15">
        <v>19335.433973073617</v>
      </c>
      <c r="G15">
        <f t="shared" si="2"/>
        <v>11</v>
      </c>
      <c r="H15">
        <f t="shared" si="3"/>
        <v>2</v>
      </c>
      <c r="I15">
        <f t="shared" si="4"/>
        <v>6</v>
      </c>
      <c r="J15">
        <f t="shared" si="5"/>
        <v>9</v>
      </c>
      <c r="K15">
        <f t="shared" si="6"/>
        <v>9</v>
      </c>
      <c r="L15">
        <v>1000</v>
      </c>
    </row>
    <row r="16" spans="1:12" x14ac:dyDescent="0.35">
      <c r="A16" t="s">
        <v>24</v>
      </c>
      <c r="B16">
        <v>2013</v>
      </c>
      <c r="C16">
        <v>0.16129032258064516</v>
      </c>
      <c r="D16">
        <v>500</v>
      </c>
      <c r="E16">
        <v>20</v>
      </c>
      <c r="F16">
        <v>22199.942709825264</v>
      </c>
      <c r="G16">
        <f t="shared" si="2"/>
        <v>8</v>
      </c>
      <c r="H16">
        <f t="shared" si="3"/>
        <v>17</v>
      </c>
      <c r="I16">
        <f t="shared" si="4"/>
        <v>1</v>
      </c>
      <c r="J16">
        <f t="shared" si="5"/>
        <v>9</v>
      </c>
      <c r="K16">
        <f t="shared" si="6"/>
        <v>19</v>
      </c>
      <c r="L16">
        <v>1000</v>
      </c>
    </row>
    <row r="17" spans="1:12" x14ac:dyDescent="0.35">
      <c r="A17" t="s">
        <v>25</v>
      </c>
      <c r="B17">
        <v>2013</v>
      </c>
      <c r="C17">
        <v>0.45454545454545453</v>
      </c>
      <c r="D17">
        <v>5000</v>
      </c>
      <c r="E17">
        <v>11</v>
      </c>
      <c r="F17">
        <v>22000</v>
      </c>
      <c r="G17">
        <f t="shared" si="2"/>
        <v>8</v>
      </c>
      <c r="H17">
        <f t="shared" si="3"/>
        <v>6</v>
      </c>
      <c r="I17">
        <f t="shared" si="4"/>
        <v>13</v>
      </c>
      <c r="J17">
        <f t="shared" si="5"/>
        <v>18</v>
      </c>
      <c r="K17">
        <f t="shared" si="6"/>
        <v>13</v>
      </c>
      <c r="L17">
        <v>1000</v>
      </c>
    </row>
    <row r="18" spans="1:12" x14ac:dyDescent="0.35">
      <c r="A18" t="s">
        <v>24</v>
      </c>
      <c r="B18">
        <v>2013</v>
      </c>
      <c r="C18">
        <v>0.7407407407407407</v>
      </c>
      <c r="D18">
        <v>3000</v>
      </c>
      <c r="E18">
        <v>20</v>
      </c>
      <c r="F18">
        <v>19335.433973073617</v>
      </c>
      <c r="G18">
        <f t="shared" si="2"/>
        <v>8</v>
      </c>
      <c r="H18">
        <f t="shared" si="3"/>
        <v>2</v>
      </c>
      <c r="I18">
        <f t="shared" si="4"/>
        <v>12</v>
      </c>
      <c r="J18">
        <f t="shared" si="5"/>
        <v>9</v>
      </c>
      <c r="K18">
        <f t="shared" si="6"/>
        <v>9</v>
      </c>
      <c r="L18">
        <v>1000</v>
      </c>
    </row>
    <row r="19" spans="1:12" x14ac:dyDescent="0.35">
      <c r="A19" t="s">
        <v>26</v>
      </c>
      <c r="B19">
        <v>2012</v>
      </c>
      <c r="C19">
        <v>0.45454545454545453</v>
      </c>
      <c r="D19">
        <v>5000</v>
      </c>
      <c r="E19">
        <v>11</v>
      </c>
      <c r="F19">
        <v>22000</v>
      </c>
      <c r="G19">
        <f t="shared" si="2"/>
        <v>7</v>
      </c>
      <c r="H19">
        <f t="shared" si="3"/>
        <v>6</v>
      </c>
      <c r="I19">
        <f t="shared" si="4"/>
        <v>13</v>
      </c>
      <c r="J19">
        <f t="shared" si="5"/>
        <v>18</v>
      </c>
      <c r="K19">
        <f t="shared" si="6"/>
        <v>13</v>
      </c>
      <c r="L19">
        <v>1000</v>
      </c>
    </row>
    <row r="20" spans="1:12" x14ac:dyDescent="0.35">
      <c r="A20" t="s">
        <v>27</v>
      </c>
      <c r="B20">
        <v>2011</v>
      </c>
      <c r="C20">
        <v>0.1388888888888889</v>
      </c>
      <c r="D20">
        <v>1500</v>
      </c>
      <c r="E20">
        <v>22</v>
      </c>
      <c r="F20">
        <v>25780.578630764823</v>
      </c>
      <c r="G20">
        <f t="shared" si="2"/>
        <v>5</v>
      </c>
      <c r="H20">
        <f t="shared" si="3"/>
        <v>21</v>
      </c>
      <c r="I20">
        <f t="shared" si="4"/>
        <v>5</v>
      </c>
      <c r="J20">
        <f t="shared" si="5"/>
        <v>2</v>
      </c>
      <c r="K20">
        <f t="shared" si="6"/>
        <v>23</v>
      </c>
      <c r="L20">
        <v>1000</v>
      </c>
    </row>
    <row r="21" spans="1:12" x14ac:dyDescent="0.35">
      <c r="A21" t="s">
        <v>27</v>
      </c>
      <c r="B21">
        <v>2011</v>
      </c>
      <c r="C21">
        <v>0.3968253968253968</v>
      </c>
      <c r="D21">
        <v>5000</v>
      </c>
      <c r="E21">
        <v>22</v>
      </c>
      <c r="F21">
        <v>18046.405041535378</v>
      </c>
      <c r="G21">
        <f t="shared" si="2"/>
        <v>5</v>
      </c>
      <c r="H21">
        <f t="shared" si="3"/>
        <v>14</v>
      </c>
      <c r="I21">
        <f t="shared" si="4"/>
        <v>13</v>
      </c>
      <c r="J21">
        <f t="shared" si="5"/>
        <v>2</v>
      </c>
      <c r="K21">
        <f t="shared" si="6"/>
        <v>7</v>
      </c>
      <c r="L21">
        <v>1000</v>
      </c>
    </row>
    <row r="22" spans="1:12" x14ac:dyDescent="0.35">
      <c r="A22" t="s">
        <v>29</v>
      </c>
      <c r="B22">
        <v>2009</v>
      </c>
      <c r="C22">
        <v>0.33333333333333331</v>
      </c>
      <c r="D22">
        <v>5000</v>
      </c>
      <c r="E22">
        <v>25</v>
      </c>
      <c r="F22">
        <v>15000</v>
      </c>
      <c r="G22">
        <f t="shared" si="2"/>
        <v>4</v>
      </c>
      <c r="H22">
        <f t="shared" si="3"/>
        <v>15</v>
      </c>
      <c r="I22">
        <f t="shared" si="4"/>
        <v>13</v>
      </c>
      <c r="J22">
        <f t="shared" si="5"/>
        <v>1</v>
      </c>
      <c r="K22">
        <f t="shared" si="6"/>
        <v>1</v>
      </c>
      <c r="L22">
        <v>1000</v>
      </c>
    </row>
    <row r="23" spans="1:12" x14ac:dyDescent="0.35">
      <c r="A23" t="s">
        <v>30</v>
      </c>
      <c r="B23">
        <v>1998</v>
      </c>
      <c r="C23">
        <v>0.17391304347826086</v>
      </c>
      <c r="D23">
        <v>5000</v>
      </c>
      <c r="E23">
        <v>22</v>
      </c>
      <c r="F23">
        <v>16470.925236321971</v>
      </c>
      <c r="G23">
        <f t="shared" si="2"/>
        <v>3</v>
      </c>
      <c r="H23">
        <f t="shared" si="3"/>
        <v>16</v>
      </c>
      <c r="I23">
        <f t="shared" si="4"/>
        <v>13</v>
      </c>
      <c r="J23">
        <f t="shared" si="5"/>
        <v>2</v>
      </c>
      <c r="K23">
        <f t="shared" si="6"/>
        <v>2</v>
      </c>
      <c r="L23">
        <v>1000</v>
      </c>
    </row>
    <row r="24" spans="1:12" x14ac:dyDescent="0.35">
      <c r="A24" t="s">
        <v>31</v>
      </c>
      <c r="B24">
        <v>1992</v>
      </c>
      <c r="C24">
        <v>8.6956521739130432E-2</v>
      </c>
      <c r="D24">
        <v>10000</v>
      </c>
      <c r="E24">
        <v>22</v>
      </c>
      <c r="F24">
        <v>16470.925236321971</v>
      </c>
      <c r="G24">
        <f t="shared" si="2"/>
        <v>2</v>
      </c>
      <c r="H24">
        <f t="shared" si="3"/>
        <v>22</v>
      </c>
      <c r="I24">
        <f t="shared" si="4"/>
        <v>22</v>
      </c>
      <c r="J24">
        <f t="shared" si="5"/>
        <v>2</v>
      </c>
      <c r="K24">
        <f t="shared" si="6"/>
        <v>2</v>
      </c>
      <c r="L24">
        <v>1000</v>
      </c>
    </row>
    <row r="25" spans="1:12" x14ac:dyDescent="0.35">
      <c r="A25" t="s">
        <v>32</v>
      </c>
      <c r="B25">
        <v>1991</v>
      </c>
      <c r="C25">
        <v>8.6956521739130432E-2</v>
      </c>
      <c r="D25">
        <v>10000</v>
      </c>
      <c r="E25">
        <v>22</v>
      </c>
      <c r="F25">
        <v>16470.925236321971</v>
      </c>
      <c r="G25">
        <f t="shared" si="2"/>
        <v>1</v>
      </c>
      <c r="H25">
        <f t="shared" si="3"/>
        <v>22</v>
      </c>
      <c r="I25">
        <f t="shared" si="4"/>
        <v>22</v>
      </c>
      <c r="J25">
        <f t="shared" si="5"/>
        <v>2</v>
      </c>
      <c r="K25">
        <f t="shared" si="6"/>
        <v>2</v>
      </c>
      <c r="L25">
        <v>1000</v>
      </c>
    </row>
    <row r="30" spans="1:12" ht="18" x14ac:dyDescent="0.35">
      <c r="A30" s="1"/>
    </row>
    <row r="31" spans="1:12" x14ac:dyDescent="0.35">
      <c r="A31" s="2"/>
    </row>
    <row r="34" spans="1:12" ht="27" x14ac:dyDescent="0.35">
      <c r="A34" s="3" t="s">
        <v>36</v>
      </c>
      <c r="B34" s="4">
        <v>2247777</v>
      </c>
      <c r="C34" s="3" t="s">
        <v>37</v>
      </c>
      <c r="D34" s="4">
        <v>23</v>
      </c>
      <c r="E34" s="3" t="s">
        <v>38</v>
      </c>
      <c r="F34" s="4">
        <v>5</v>
      </c>
      <c r="G34" s="3" t="s">
        <v>39</v>
      </c>
      <c r="H34" s="4">
        <v>23</v>
      </c>
      <c r="I34" s="3" t="s">
        <v>40</v>
      </c>
      <c r="J34" s="4">
        <v>0</v>
      </c>
      <c r="K34" s="3" t="s">
        <v>41</v>
      </c>
      <c r="L34" s="4" t="s">
        <v>150</v>
      </c>
    </row>
    <row r="35" spans="1:12" ht="18.5" thickBot="1" x14ac:dyDescent="0.4">
      <c r="A35" s="1"/>
    </row>
    <row r="36" spans="1:12" ht="15" thickBot="1" x14ac:dyDescent="0.4">
      <c r="A36" s="5" t="s">
        <v>42</v>
      </c>
      <c r="B36" s="5" t="s">
        <v>43</v>
      </c>
      <c r="C36" s="5" t="s">
        <v>44</v>
      </c>
      <c r="D36" s="5" t="s">
        <v>45</v>
      </c>
      <c r="E36" s="5" t="s">
        <v>46</v>
      </c>
      <c r="F36" s="5" t="s">
        <v>47</v>
      </c>
      <c r="G36" s="5" t="s">
        <v>151</v>
      </c>
    </row>
    <row r="37" spans="1:12" ht="15" thickBot="1" x14ac:dyDescent="0.4">
      <c r="A37" s="5" t="s">
        <v>48</v>
      </c>
      <c r="B37" s="6">
        <v>23</v>
      </c>
      <c r="C37" s="6">
        <v>12</v>
      </c>
      <c r="D37" s="6">
        <v>6</v>
      </c>
      <c r="E37" s="6">
        <v>2</v>
      </c>
      <c r="F37" s="6">
        <v>5</v>
      </c>
      <c r="G37" s="6">
        <v>1000</v>
      </c>
    </row>
    <row r="38" spans="1:12" ht="15" thickBot="1" x14ac:dyDescent="0.4">
      <c r="A38" s="5" t="s">
        <v>49</v>
      </c>
      <c r="B38" s="6">
        <v>21</v>
      </c>
      <c r="C38" s="6">
        <v>17</v>
      </c>
      <c r="D38" s="6">
        <v>1</v>
      </c>
      <c r="E38" s="6">
        <v>9</v>
      </c>
      <c r="F38" s="6">
        <v>19</v>
      </c>
      <c r="G38" s="6">
        <v>1000</v>
      </c>
    </row>
    <row r="39" spans="1:12" ht="15" thickBot="1" x14ac:dyDescent="0.4">
      <c r="A39" s="5" t="s">
        <v>50</v>
      </c>
      <c r="B39" s="6">
        <v>21</v>
      </c>
      <c r="C39" s="6">
        <v>2</v>
      </c>
      <c r="D39" s="6">
        <v>6</v>
      </c>
      <c r="E39" s="6">
        <v>9</v>
      </c>
      <c r="F39" s="6">
        <v>9</v>
      </c>
      <c r="G39" s="6">
        <v>1000</v>
      </c>
    </row>
    <row r="40" spans="1:12" ht="15" thickBot="1" x14ac:dyDescent="0.4">
      <c r="A40" s="5" t="s">
        <v>51</v>
      </c>
      <c r="B40" s="6">
        <v>19</v>
      </c>
      <c r="C40" s="6">
        <v>6</v>
      </c>
      <c r="D40" s="6">
        <v>13</v>
      </c>
      <c r="E40" s="6">
        <v>18</v>
      </c>
      <c r="F40" s="6">
        <v>13</v>
      </c>
      <c r="G40" s="6">
        <v>1000</v>
      </c>
    </row>
    <row r="41" spans="1:12" ht="15" thickBot="1" x14ac:dyDescent="0.4">
      <c r="A41" s="5" t="s">
        <v>52</v>
      </c>
      <c r="B41" s="6">
        <v>19</v>
      </c>
      <c r="C41" s="6">
        <v>12</v>
      </c>
      <c r="D41" s="6">
        <v>6</v>
      </c>
      <c r="E41" s="6">
        <v>2</v>
      </c>
      <c r="F41" s="6">
        <v>5</v>
      </c>
      <c r="G41" s="6">
        <v>1000</v>
      </c>
    </row>
    <row r="42" spans="1:12" ht="15" thickBot="1" x14ac:dyDescent="0.4">
      <c r="A42" s="5" t="s">
        <v>53</v>
      </c>
      <c r="B42" s="6">
        <v>16</v>
      </c>
      <c r="C42" s="6">
        <v>17</v>
      </c>
      <c r="D42" s="6">
        <v>1</v>
      </c>
      <c r="E42" s="6">
        <v>9</v>
      </c>
      <c r="F42" s="6">
        <v>19</v>
      </c>
      <c r="G42" s="6">
        <v>1000</v>
      </c>
    </row>
    <row r="43" spans="1:12" ht="15" thickBot="1" x14ac:dyDescent="0.4">
      <c r="A43" s="5" t="s">
        <v>54</v>
      </c>
      <c r="B43" s="6">
        <v>16</v>
      </c>
      <c r="C43" s="6">
        <v>2</v>
      </c>
      <c r="D43" s="6">
        <v>6</v>
      </c>
      <c r="E43" s="6">
        <v>9</v>
      </c>
      <c r="F43" s="6">
        <v>9</v>
      </c>
      <c r="G43" s="6">
        <v>1000</v>
      </c>
    </row>
    <row r="44" spans="1:12" ht="15" thickBot="1" x14ac:dyDescent="0.4">
      <c r="A44" s="5" t="s">
        <v>55</v>
      </c>
      <c r="B44" s="6">
        <v>16</v>
      </c>
      <c r="C44" s="6">
        <v>6</v>
      </c>
      <c r="D44" s="6">
        <v>13</v>
      </c>
      <c r="E44" s="6">
        <v>18</v>
      </c>
      <c r="F44" s="6">
        <v>13</v>
      </c>
      <c r="G44" s="6">
        <v>1000</v>
      </c>
    </row>
    <row r="45" spans="1:12" ht="15" thickBot="1" x14ac:dyDescent="0.4">
      <c r="A45" s="5" t="s">
        <v>56</v>
      </c>
      <c r="B45" s="6">
        <v>13</v>
      </c>
      <c r="C45" s="6">
        <v>6</v>
      </c>
      <c r="D45" s="6">
        <v>13</v>
      </c>
      <c r="E45" s="6">
        <v>18</v>
      </c>
      <c r="F45" s="6">
        <v>13</v>
      </c>
      <c r="G45" s="6">
        <v>1000</v>
      </c>
    </row>
    <row r="46" spans="1:12" ht="15" thickBot="1" x14ac:dyDescent="0.4">
      <c r="A46" s="5" t="s">
        <v>57</v>
      </c>
      <c r="B46" s="6">
        <v>13</v>
      </c>
      <c r="C46" s="6">
        <v>6</v>
      </c>
      <c r="D46" s="6">
        <v>13</v>
      </c>
      <c r="E46" s="6">
        <v>18</v>
      </c>
      <c r="F46" s="6">
        <v>13</v>
      </c>
      <c r="G46" s="6">
        <v>1000</v>
      </c>
    </row>
    <row r="47" spans="1:12" ht="15" thickBot="1" x14ac:dyDescent="0.4">
      <c r="A47" s="5" t="s">
        <v>58</v>
      </c>
      <c r="B47" s="6">
        <v>13</v>
      </c>
      <c r="C47" s="6">
        <v>1</v>
      </c>
      <c r="D47" s="6">
        <v>6</v>
      </c>
      <c r="E47" s="6">
        <v>9</v>
      </c>
      <c r="F47" s="6">
        <v>8</v>
      </c>
      <c r="G47" s="6">
        <v>1000</v>
      </c>
    </row>
    <row r="48" spans="1:12" ht="15" thickBot="1" x14ac:dyDescent="0.4">
      <c r="A48" s="5" t="s">
        <v>59</v>
      </c>
      <c r="B48" s="6">
        <v>11</v>
      </c>
      <c r="C48" s="6">
        <v>17</v>
      </c>
      <c r="D48" s="6">
        <v>1</v>
      </c>
      <c r="E48" s="6">
        <v>9</v>
      </c>
      <c r="F48" s="6">
        <v>19</v>
      </c>
      <c r="G48" s="6">
        <v>1000</v>
      </c>
    </row>
    <row r="49" spans="1:7" ht="15" thickBot="1" x14ac:dyDescent="0.4">
      <c r="A49" s="5" t="s">
        <v>60</v>
      </c>
      <c r="B49" s="6">
        <v>11</v>
      </c>
      <c r="C49" s="6">
        <v>2</v>
      </c>
      <c r="D49" s="6">
        <v>6</v>
      </c>
      <c r="E49" s="6">
        <v>9</v>
      </c>
      <c r="F49" s="6">
        <v>9</v>
      </c>
      <c r="G49" s="6">
        <v>1000</v>
      </c>
    </row>
    <row r="50" spans="1:7" ht="15" thickBot="1" x14ac:dyDescent="0.4">
      <c r="A50" s="5" t="s">
        <v>61</v>
      </c>
      <c r="B50" s="6">
        <v>8</v>
      </c>
      <c r="C50" s="6">
        <v>17</v>
      </c>
      <c r="D50" s="6">
        <v>1</v>
      </c>
      <c r="E50" s="6">
        <v>9</v>
      </c>
      <c r="F50" s="6">
        <v>19</v>
      </c>
      <c r="G50" s="6">
        <v>1000</v>
      </c>
    </row>
    <row r="51" spans="1:7" ht="15" thickBot="1" x14ac:dyDescent="0.4">
      <c r="A51" s="5" t="s">
        <v>62</v>
      </c>
      <c r="B51" s="6">
        <v>8</v>
      </c>
      <c r="C51" s="6">
        <v>6</v>
      </c>
      <c r="D51" s="6">
        <v>13</v>
      </c>
      <c r="E51" s="6">
        <v>18</v>
      </c>
      <c r="F51" s="6">
        <v>13</v>
      </c>
      <c r="G51" s="6">
        <v>1000</v>
      </c>
    </row>
    <row r="52" spans="1:7" ht="15" thickBot="1" x14ac:dyDescent="0.4">
      <c r="A52" s="5" t="s">
        <v>63</v>
      </c>
      <c r="B52" s="6">
        <v>8</v>
      </c>
      <c r="C52" s="6">
        <v>2</v>
      </c>
      <c r="D52" s="6">
        <v>12</v>
      </c>
      <c r="E52" s="6">
        <v>9</v>
      </c>
      <c r="F52" s="6">
        <v>9</v>
      </c>
      <c r="G52" s="6">
        <v>1000</v>
      </c>
    </row>
    <row r="53" spans="1:7" ht="15" thickBot="1" x14ac:dyDescent="0.4">
      <c r="A53" s="5" t="s">
        <v>64</v>
      </c>
      <c r="B53" s="6">
        <v>7</v>
      </c>
      <c r="C53" s="6">
        <v>6</v>
      </c>
      <c r="D53" s="6">
        <v>13</v>
      </c>
      <c r="E53" s="6">
        <v>18</v>
      </c>
      <c r="F53" s="6">
        <v>13</v>
      </c>
      <c r="G53" s="6">
        <v>1000</v>
      </c>
    </row>
    <row r="54" spans="1:7" ht="15" thickBot="1" x14ac:dyDescent="0.4">
      <c r="A54" s="5" t="s">
        <v>65</v>
      </c>
      <c r="B54" s="6">
        <v>5</v>
      </c>
      <c r="C54" s="6">
        <v>21</v>
      </c>
      <c r="D54" s="6">
        <v>5</v>
      </c>
      <c r="E54" s="6">
        <v>2</v>
      </c>
      <c r="F54" s="6">
        <v>23</v>
      </c>
      <c r="G54" s="6">
        <v>1000</v>
      </c>
    </row>
    <row r="55" spans="1:7" ht="15" thickBot="1" x14ac:dyDescent="0.4">
      <c r="A55" s="5" t="s">
        <v>66</v>
      </c>
      <c r="B55" s="6">
        <v>5</v>
      </c>
      <c r="C55" s="6">
        <v>14</v>
      </c>
      <c r="D55" s="6">
        <v>13</v>
      </c>
      <c r="E55" s="6">
        <v>2</v>
      </c>
      <c r="F55" s="6">
        <v>7</v>
      </c>
      <c r="G55" s="6">
        <v>1000</v>
      </c>
    </row>
    <row r="56" spans="1:7" ht="15" thickBot="1" x14ac:dyDescent="0.4">
      <c r="A56" s="5" t="s">
        <v>67</v>
      </c>
      <c r="B56" s="6">
        <v>4</v>
      </c>
      <c r="C56" s="6">
        <v>15</v>
      </c>
      <c r="D56" s="6">
        <v>13</v>
      </c>
      <c r="E56" s="6">
        <v>1</v>
      </c>
      <c r="F56" s="6">
        <v>1</v>
      </c>
      <c r="G56" s="6">
        <v>1000</v>
      </c>
    </row>
    <row r="57" spans="1:7" ht="15" thickBot="1" x14ac:dyDescent="0.4">
      <c r="A57" s="5" t="s">
        <v>68</v>
      </c>
      <c r="B57" s="6">
        <v>3</v>
      </c>
      <c r="C57" s="6">
        <v>16</v>
      </c>
      <c r="D57" s="6">
        <v>13</v>
      </c>
      <c r="E57" s="6">
        <v>2</v>
      </c>
      <c r="F57" s="6">
        <v>2</v>
      </c>
      <c r="G57" s="6">
        <v>1000</v>
      </c>
    </row>
    <row r="58" spans="1:7" ht="15" thickBot="1" x14ac:dyDescent="0.4">
      <c r="A58" s="5" t="s">
        <v>69</v>
      </c>
      <c r="B58" s="6">
        <v>2</v>
      </c>
      <c r="C58" s="6">
        <v>22</v>
      </c>
      <c r="D58" s="6">
        <v>22</v>
      </c>
      <c r="E58" s="6">
        <v>2</v>
      </c>
      <c r="F58" s="6">
        <v>2</v>
      </c>
      <c r="G58" s="6">
        <v>1000</v>
      </c>
    </row>
    <row r="59" spans="1:7" ht="15" thickBot="1" x14ac:dyDescent="0.4">
      <c r="A59" s="5" t="s">
        <v>70</v>
      </c>
      <c r="B59" s="6">
        <v>1</v>
      </c>
      <c r="C59" s="6">
        <v>22</v>
      </c>
      <c r="D59" s="6">
        <v>22</v>
      </c>
      <c r="E59" s="6">
        <v>2</v>
      </c>
      <c r="F59" s="6">
        <v>2</v>
      </c>
      <c r="G59" s="6">
        <v>1000</v>
      </c>
    </row>
    <row r="60" spans="1:7" ht="18.5" thickBot="1" x14ac:dyDescent="0.4">
      <c r="A60" s="1"/>
    </row>
    <row r="61" spans="1:7" ht="15" thickBot="1" x14ac:dyDescent="0.4">
      <c r="A61" s="5" t="s">
        <v>71</v>
      </c>
      <c r="B61" s="5" t="s">
        <v>43</v>
      </c>
      <c r="C61" s="5" t="s">
        <v>44</v>
      </c>
      <c r="D61" s="5" t="s">
        <v>45</v>
      </c>
      <c r="E61" s="5" t="s">
        <v>46</v>
      </c>
      <c r="F61" s="5" t="s">
        <v>47</v>
      </c>
    </row>
    <row r="62" spans="1:7" ht="15" thickBot="1" x14ac:dyDescent="0.4">
      <c r="A62" s="5" t="s">
        <v>72</v>
      </c>
      <c r="B62" s="6" t="s">
        <v>152</v>
      </c>
      <c r="C62" s="6" t="s">
        <v>153</v>
      </c>
      <c r="D62" s="6" t="s">
        <v>154</v>
      </c>
      <c r="E62" s="6" t="s">
        <v>73</v>
      </c>
      <c r="F62" s="6" t="s">
        <v>155</v>
      </c>
    </row>
    <row r="63" spans="1:7" ht="15" thickBot="1" x14ac:dyDescent="0.4">
      <c r="A63" s="5" t="s">
        <v>74</v>
      </c>
      <c r="B63" s="6" t="s">
        <v>156</v>
      </c>
      <c r="C63" s="6" t="s">
        <v>157</v>
      </c>
      <c r="D63" s="6" t="s">
        <v>158</v>
      </c>
      <c r="E63" s="6" t="s">
        <v>75</v>
      </c>
      <c r="F63" s="6" t="s">
        <v>159</v>
      </c>
    </row>
    <row r="64" spans="1:7" ht="15" thickBot="1" x14ac:dyDescent="0.4">
      <c r="A64" s="5" t="s">
        <v>76</v>
      </c>
      <c r="B64" s="6" t="s">
        <v>160</v>
      </c>
      <c r="C64" s="6" t="s">
        <v>161</v>
      </c>
      <c r="D64" s="6" t="s">
        <v>162</v>
      </c>
      <c r="E64" s="6" t="s">
        <v>77</v>
      </c>
      <c r="F64" s="6" t="s">
        <v>163</v>
      </c>
    </row>
    <row r="65" spans="1:6" ht="15" thickBot="1" x14ac:dyDescent="0.4">
      <c r="A65" s="5" t="s">
        <v>78</v>
      </c>
      <c r="B65" s="6" t="s">
        <v>164</v>
      </c>
      <c r="C65" s="6" t="s">
        <v>165</v>
      </c>
      <c r="D65" s="6" t="s">
        <v>166</v>
      </c>
      <c r="E65" s="6" t="s">
        <v>79</v>
      </c>
      <c r="F65" s="6" t="s">
        <v>167</v>
      </c>
    </row>
    <row r="66" spans="1:6" ht="15" thickBot="1" x14ac:dyDescent="0.4">
      <c r="A66" s="5" t="s">
        <v>80</v>
      </c>
      <c r="B66" s="6" t="s">
        <v>168</v>
      </c>
      <c r="C66" s="6" t="s">
        <v>169</v>
      </c>
      <c r="D66" s="6" t="s">
        <v>170</v>
      </c>
      <c r="E66" s="6" t="s">
        <v>81</v>
      </c>
      <c r="F66" s="6" t="s">
        <v>171</v>
      </c>
    </row>
    <row r="67" spans="1:6" ht="15" thickBot="1" x14ac:dyDescent="0.4">
      <c r="A67" s="5" t="s">
        <v>82</v>
      </c>
      <c r="B67" s="6" t="s">
        <v>172</v>
      </c>
      <c r="C67" s="6" t="s">
        <v>173</v>
      </c>
      <c r="D67" s="6" t="s">
        <v>83</v>
      </c>
      <c r="E67" s="6" t="s">
        <v>83</v>
      </c>
      <c r="F67" s="6" t="s">
        <v>174</v>
      </c>
    </row>
    <row r="68" spans="1:6" ht="15" thickBot="1" x14ac:dyDescent="0.4">
      <c r="A68" s="5" t="s">
        <v>84</v>
      </c>
      <c r="B68" s="6" t="s">
        <v>175</v>
      </c>
      <c r="C68" s="6" t="s">
        <v>176</v>
      </c>
      <c r="D68" s="6" t="s">
        <v>85</v>
      </c>
      <c r="E68" s="6" t="s">
        <v>85</v>
      </c>
      <c r="F68" s="6" t="s">
        <v>177</v>
      </c>
    </row>
    <row r="69" spans="1:6" ht="15" thickBot="1" x14ac:dyDescent="0.4">
      <c r="A69" s="5" t="s">
        <v>86</v>
      </c>
      <c r="B69" s="6" t="s">
        <v>178</v>
      </c>
      <c r="C69" s="6" t="s">
        <v>179</v>
      </c>
      <c r="D69" s="6" t="s">
        <v>87</v>
      </c>
      <c r="E69" s="6" t="s">
        <v>87</v>
      </c>
      <c r="F69" s="6" t="s">
        <v>180</v>
      </c>
    </row>
    <row r="70" spans="1:6" ht="15" thickBot="1" x14ac:dyDescent="0.4">
      <c r="A70" s="5" t="s">
        <v>88</v>
      </c>
      <c r="B70" s="6" t="s">
        <v>181</v>
      </c>
      <c r="C70" s="6" t="s">
        <v>182</v>
      </c>
      <c r="D70" s="6" t="s">
        <v>89</v>
      </c>
      <c r="E70" s="6" t="s">
        <v>89</v>
      </c>
      <c r="F70" s="6" t="s">
        <v>183</v>
      </c>
    </row>
    <row r="71" spans="1:6" ht="15" thickBot="1" x14ac:dyDescent="0.4">
      <c r="A71" s="5" t="s">
        <v>90</v>
      </c>
      <c r="B71" s="6" t="s">
        <v>184</v>
      </c>
      <c r="C71" s="6" t="s">
        <v>185</v>
      </c>
      <c r="D71" s="6" t="s">
        <v>91</v>
      </c>
      <c r="E71" s="6" t="s">
        <v>91</v>
      </c>
      <c r="F71" s="6" t="s">
        <v>186</v>
      </c>
    </row>
    <row r="72" spans="1:6" ht="15" thickBot="1" x14ac:dyDescent="0.4">
      <c r="A72" s="5" t="s">
        <v>92</v>
      </c>
      <c r="B72" s="6" t="s">
        <v>187</v>
      </c>
      <c r="C72" s="6" t="s">
        <v>188</v>
      </c>
      <c r="D72" s="6" t="s">
        <v>93</v>
      </c>
      <c r="E72" s="6" t="s">
        <v>93</v>
      </c>
      <c r="F72" s="6" t="s">
        <v>189</v>
      </c>
    </row>
    <row r="73" spans="1:6" ht="15" thickBot="1" x14ac:dyDescent="0.4">
      <c r="A73" s="5" t="s">
        <v>94</v>
      </c>
      <c r="B73" s="6" t="s">
        <v>190</v>
      </c>
      <c r="C73" s="6" t="s">
        <v>191</v>
      </c>
      <c r="D73" s="6" t="s">
        <v>95</v>
      </c>
      <c r="E73" s="6" t="s">
        <v>95</v>
      </c>
      <c r="F73" s="6" t="s">
        <v>192</v>
      </c>
    </row>
    <row r="74" spans="1:6" ht="15" thickBot="1" x14ac:dyDescent="0.4">
      <c r="A74" s="5" t="s">
        <v>96</v>
      </c>
      <c r="B74" s="6" t="s">
        <v>193</v>
      </c>
      <c r="C74" s="6" t="s">
        <v>194</v>
      </c>
      <c r="D74" s="6" t="s">
        <v>97</v>
      </c>
      <c r="E74" s="6" t="s">
        <v>97</v>
      </c>
      <c r="F74" s="6" t="s">
        <v>195</v>
      </c>
    </row>
    <row r="75" spans="1:6" ht="15" thickBot="1" x14ac:dyDescent="0.4">
      <c r="A75" s="5" t="s">
        <v>98</v>
      </c>
      <c r="B75" s="6" t="s">
        <v>196</v>
      </c>
      <c r="C75" s="6" t="s">
        <v>197</v>
      </c>
      <c r="D75" s="6" t="s">
        <v>99</v>
      </c>
      <c r="E75" s="6" t="s">
        <v>99</v>
      </c>
      <c r="F75" s="6" t="s">
        <v>198</v>
      </c>
    </row>
    <row r="76" spans="1:6" ht="15" thickBot="1" x14ac:dyDescent="0.4">
      <c r="A76" s="5" t="s">
        <v>100</v>
      </c>
      <c r="B76" s="6" t="s">
        <v>199</v>
      </c>
      <c r="C76" s="6" t="s">
        <v>101</v>
      </c>
      <c r="D76" s="6" t="s">
        <v>101</v>
      </c>
      <c r="E76" s="6" t="s">
        <v>101</v>
      </c>
      <c r="F76" s="6" t="s">
        <v>200</v>
      </c>
    </row>
    <row r="77" spans="1:6" ht="15" thickBot="1" x14ac:dyDescent="0.4">
      <c r="A77" s="5" t="s">
        <v>102</v>
      </c>
      <c r="B77" s="6" t="s">
        <v>201</v>
      </c>
      <c r="C77" s="6" t="s">
        <v>103</v>
      </c>
      <c r="D77" s="6" t="s">
        <v>103</v>
      </c>
      <c r="E77" s="6" t="s">
        <v>103</v>
      </c>
      <c r="F77" s="6" t="s">
        <v>202</v>
      </c>
    </row>
    <row r="78" spans="1:6" ht="15" thickBot="1" x14ac:dyDescent="0.4">
      <c r="A78" s="5" t="s">
        <v>104</v>
      </c>
      <c r="B78" s="6" t="s">
        <v>203</v>
      </c>
      <c r="C78" s="6" t="s">
        <v>105</v>
      </c>
      <c r="D78" s="6" t="s">
        <v>105</v>
      </c>
      <c r="E78" s="6" t="s">
        <v>105</v>
      </c>
      <c r="F78" s="6" t="s">
        <v>204</v>
      </c>
    </row>
    <row r="79" spans="1:6" ht="15" thickBot="1" x14ac:dyDescent="0.4">
      <c r="A79" s="5" t="s">
        <v>106</v>
      </c>
      <c r="B79" s="6" t="s">
        <v>205</v>
      </c>
      <c r="C79" s="6" t="s">
        <v>107</v>
      </c>
      <c r="D79" s="6" t="s">
        <v>107</v>
      </c>
      <c r="E79" s="6" t="s">
        <v>107</v>
      </c>
      <c r="F79" s="6" t="s">
        <v>206</v>
      </c>
    </row>
    <row r="80" spans="1:6" ht="15" thickBot="1" x14ac:dyDescent="0.4">
      <c r="A80" s="5" t="s">
        <v>108</v>
      </c>
      <c r="B80" s="6" t="s">
        <v>207</v>
      </c>
      <c r="C80" s="6" t="s">
        <v>109</v>
      </c>
      <c r="D80" s="6" t="s">
        <v>109</v>
      </c>
      <c r="E80" s="6" t="s">
        <v>109</v>
      </c>
      <c r="F80" s="6" t="s">
        <v>208</v>
      </c>
    </row>
    <row r="81" spans="1:6" ht="15" thickBot="1" x14ac:dyDescent="0.4">
      <c r="A81" s="5" t="s">
        <v>110</v>
      </c>
      <c r="B81" s="6" t="s">
        <v>209</v>
      </c>
      <c r="C81" s="6" t="s">
        <v>111</v>
      </c>
      <c r="D81" s="6" t="s">
        <v>111</v>
      </c>
      <c r="E81" s="6" t="s">
        <v>111</v>
      </c>
      <c r="F81" s="6" t="s">
        <v>210</v>
      </c>
    </row>
    <row r="82" spans="1:6" ht="15" thickBot="1" x14ac:dyDescent="0.4">
      <c r="A82" s="5" t="s">
        <v>112</v>
      </c>
      <c r="B82" s="6" t="s">
        <v>211</v>
      </c>
      <c r="C82" s="6" t="s">
        <v>113</v>
      </c>
      <c r="D82" s="6" t="s">
        <v>113</v>
      </c>
      <c r="E82" s="6" t="s">
        <v>113</v>
      </c>
      <c r="F82" s="6" t="s">
        <v>212</v>
      </c>
    </row>
    <row r="83" spans="1:6" ht="15" thickBot="1" x14ac:dyDescent="0.4">
      <c r="A83" s="5" t="s">
        <v>114</v>
      </c>
      <c r="B83" s="6" t="s">
        <v>213</v>
      </c>
      <c r="C83" s="6" t="s">
        <v>115</v>
      </c>
      <c r="D83" s="6" t="s">
        <v>115</v>
      </c>
      <c r="E83" s="6" t="s">
        <v>115</v>
      </c>
      <c r="F83" s="6" t="s">
        <v>214</v>
      </c>
    </row>
    <row r="84" spans="1:6" ht="15" thickBot="1" x14ac:dyDescent="0.4">
      <c r="A84" s="5" t="s">
        <v>116</v>
      </c>
      <c r="B84" s="6" t="s">
        <v>215</v>
      </c>
      <c r="C84" s="6" t="s">
        <v>117</v>
      </c>
      <c r="D84" s="6" t="s">
        <v>117</v>
      </c>
      <c r="E84" s="6" t="s">
        <v>117</v>
      </c>
      <c r="F84" s="6" t="s">
        <v>117</v>
      </c>
    </row>
    <row r="85" spans="1:6" ht="18.5" thickBot="1" x14ac:dyDescent="0.4">
      <c r="A85" s="1"/>
    </row>
    <row r="86" spans="1:6" ht="15" thickBot="1" x14ac:dyDescent="0.4">
      <c r="A86" s="5" t="s">
        <v>118</v>
      </c>
      <c r="B86" s="5" t="s">
        <v>43</v>
      </c>
      <c r="C86" s="5" t="s">
        <v>44</v>
      </c>
      <c r="D86" s="5" t="s">
        <v>45</v>
      </c>
      <c r="E86" s="5" t="s">
        <v>46</v>
      </c>
      <c r="F86" s="5" t="s">
        <v>47</v>
      </c>
    </row>
    <row r="87" spans="1:6" ht="15" thickBot="1" x14ac:dyDescent="0.4">
      <c r="A87" s="5" t="s">
        <v>72</v>
      </c>
      <c r="B87" s="6">
        <v>476.2</v>
      </c>
      <c r="C87" s="6">
        <v>521.6</v>
      </c>
      <c r="D87" s="6">
        <v>529.1</v>
      </c>
      <c r="E87" s="6">
        <v>22</v>
      </c>
      <c r="F87" s="6">
        <v>501.7</v>
      </c>
    </row>
    <row r="88" spans="1:6" ht="15" thickBot="1" x14ac:dyDescent="0.4">
      <c r="A88" s="5" t="s">
        <v>74</v>
      </c>
      <c r="B88" s="6">
        <v>475.2</v>
      </c>
      <c r="C88" s="6">
        <v>520.6</v>
      </c>
      <c r="D88" s="6">
        <v>528.1</v>
      </c>
      <c r="E88" s="6">
        <v>21</v>
      </c>
      <c r="F88" s="6">
        <v>500.7</v>
      </c>
    </row>
    <row r="89" spans="1:6" ht="15" thickBot="1" x14ac:dyDescent="0.4">
      <c r="A89" s="5" t="s">
        <v>76</v>
      </c>
      <c r="B89" s="6">
        <v>460.7</v>
      </c>
      <c r="C89" s="6">
        <v>519.6</v>
      </c>
      <c r="D89" s="6">
        <v>527.1</v>
      </c>
      <c r="E89" s="6">
        <v>20</v>
      </c>
      <c r="F89" s="6">
        <v>499.7</v>
      </c>
    </row>
    <row r="90" spans="1:6" ht="15" thickBot="1" x14ac:dyDescent="0.4">
      <c r="A90" s="5" t="s">
        <v>78</v>
      </c>
      <c r="B90" s="6">
        <v>457.7</v>
      </c>
      <c r="C90" s="6">
        <v>518.6</v>
      </c>
      <c r="D90" s="6">
        <v>526.1</v>
      </c>
      <c r="E90" s="6">
        <v>19</v>
      </c>
      <c r="F90" s="6">
        <v>498.7</v>
      </c>
    </row>
    <row r="91" spans="1:6" ht="15" thickBot="1" x14ac:dyDescent="0.4">
      <c r="A91" s="5" t="s">
        <v>80</v>
      </c>
      <c r="B91" s="6">
        <v>456.7</v>
      </c>
      <c r="C91" s="6">
        <v>517.6</v>
      </c>
      <c r="D91" s="6">
        <v>519.6</v>
      </c>
      <c r="E91" s="6">
        <v>18</v>
      </c>
      <c r="F91" s="6">
        <v>497.7</v>
      </c>
    </row>
    <row r="92" spans="1:6" ht="15" thickBot="1" x14ac:dyDescent="0.4">
      <c r="A92" s="5" t="s">
        <v>82</v>
      </c>
      <c r="B92" s="6">
        <v>455.7</v>
      </c>
      <c r="C92" s="6">
        <v>516.6</v>
      </c>
      <c r="D92" s="6">
        <v>17</v>
      </c>
      <c r="E92" s="6">
        <v>17</v>
      </c>
      <c r="F92" s="6">
        <v>496.7</v>
      </c>
    </row>
    <row r="93" spans="1:6" ht="15" thickBot="1" x14ac:dyDescent="0.4">
      <c r="A93" s="5" t="s">
        <v>84</v>
      </c>
      <c r="B93" s="6">
        <v>454.7</v>
      </c>
      <c r="C93" s="6">
        <v>46</v>
      </c>
      <c r="D93" s="6">
        <v>16</v>
      </c>
      <c r="E93" s="6">
        <v>16</v>
      </c>
      <c r="F93" s="6">
        <v>484.2</v>
      </c>
    </row>
    <row r="94" spans="1:6" ht="15" thickBot="1" x14ac:dyDescent="0.4">
      <c r="A94" s="5" t="s">
        <v>86</v>
      </c>
      <c r="B94" s="6">
        <v>443.7</v>
      </c>
      <c r="C94" s="6">
        <v>45</v>
      </c>
      <c r="D94" s="6">
        <v>15</v>
      </c>
      <c r="E94" s="6">
        <v>15</v>
      </c>
      <c r="F94" s="6">
        <v>24</v>
      </c>
    </row>
    <row r="95" spans="1:6" ht="15" thickBot="1" x14ac:dyDescent="0.4">
      <c r="A95" s="5" t="s">
        <v>88</v>
      </c>
      <c r="B95" s="6">
        <v>442.7</v>
      </c>
      <c r="C95" s="6">
        <v>44</v>
      </c>
      <c r="D95" s="6">
        <v>14</v>
      </c>
      <c r="E95" s="6">
        <v>14</v>
      </c>
      <c r="F95" s="6">
        <v>23</v>
      </c>
    </row>
    <row r="96" spans="1:6" ht="15" thickBot="1" x14ac:dyDescent="0.4">
      <c r="A96" s="5" t="s">
        <v>90</v>
      </c>
      <c r="B96" s="6">
        <v>441.7</v>
      </c>
      <c r="C96" s="6">
        <v>43</v>
      </c>
      <c r="D96" s="6">
        <v>13</v>
      </c>
      <c r="E96" s="6">
        <v>13</v>
      </c>
      <c r="F96" s="6">
        <v>22</v>
      </c>
    </row>
    <row r="97" spans="1:10" ht="15" thickBot="1" x14ac:dyDescent="0.4">
      <c r="A97" s="5" t="s">
        <v>92</v>
      </c>
      <c r="B97" s="6">
        <v>440.7</v>
      </c>
      <c r="C97" s="6">
        <v>42</v>
      </c>
      <c r="D97" s="6">
        <v>12</v>
      </c>
      <c r="E97" s="6">
        <v>12</v>
      </c>
      <c r="F97" s="6">
        <v>21</v>
      </c>
    </row>
    <row r="98" spans="1:10" ht="15" thickBot="1" x14ac:dyDescent="0.4">
      <c r="A98" s="5" t="s">
        <v>94</v>
      </c>
      <c r="B98" s="6">
        <v>439.7</v>
      </c>
      <c r="C98" s="6">
        <v>33</v>
      </c>
      <c r="D98" s="6">
        <v>11</v>
      </c>
      <c r="E98" s="6">
        <v>11</v>
      </c>
      <c r="F98" s="6">
        <v>20</v>
      </c>
    </row>
    <row r="99" spans="1:10" ht="15" thickBot="1" x14ac:dyDescent="0.4">
      <c r="A99" s="5" t="s">
        <v>96</v>
      </c>
      <c r="B99" s="6">
        <v>438.7</v>
      </c>
      <c r="C99" s="6">
        <v>32</v>
      </c>
      <c r="D99" s="6">
        <v>10</v>
      </c>
      <c r="E99" s="6">
        <v>10</v>
      </c>
      <c r="F99" s="6">
        <v>19</v>
      </c>
    </row>
    <row r="100" spans="1:10" ht="15" thickBot="1" x14ac:dyDescent="0.4">
      <c r="A100" s="5" t="s">
        <v>98</v>
      </c>
      <c r="B100" s="6">
        <v>437.7</v>
      </c>
      <c r="C100" s="6">
        <v>27.5</v>
      </c>
      <c r="D100" s="6">
        <v>9</v>
      </c>
      <c r="E100" s="6">
        <v>9</v>
      </c>
      <c r="F100" s="6">
        <v>18</v>
      </c>
    </row>
    <row r="101" spans="1:10" ht="15" thickBot="1" x14ac:dyDescent="0.4">
      <c r="A101" s="5" t="s">
        <v>100</v>
      </c>
      <c r="B101" s="6">
        <v>436.7</v>
      </c>
      <c r="C101" s="6">
        <v>8</v>
      </c>
      <c r="D101" s="6">
        <v>8</v>
      </c>
      <c r="E101" s="6">
        <v>8</v>
      </c>
      <c r="F101" s="6">
        <v>17</v>
      </c>
    </row>
    <row r="102" spans="1:10" ht="15" thickBot="1" x14ac:dyDescent="0.4">
      <c r="A102" s="5" t="s">
        <v>102</v>
      </c>
      <c r="B102" s="6">
        <v>435.7</v>
      </c>
      <c r="C102" s="6">
        <v>7</v>
      </c>
      <c r="D102" s="6">
        <v>7</v>
      </c>
      <c r="E102" s="6">
        <v>7</v>
      </c>
      <c r="F102" s="6">
        <v>16</v>
      </c>
    </row>
    <row r="103" spans="1:10" ht="15" thickBot="1" x14ac:dyDescent="0.4">
      <c r="A103" s="5" t="s">
        <v>104</v>
      </c>
      <c r="B103" s="6">
        <v>434.7</v>
      </c>
      <c r="C103" s="6">
        <v>6</v>
      </c>
      <c r="D103" s="6">
        <v>6</v>
      </c>
      <c r="E103" s="6">
        <v>6</v>
      </c>
      <c r="F103" s="6">
        <v>15</v>
      </c>
    </row>
    <row r="104" spans="1:10" ht="15" thickBot="1" x14ac:dyDescent="0.4">
      <c r="A104" s="5" t="s">
        <v>106</v>
      </c>
      <c r="B104" s="6">
        <v>433.7</v>
      </c>
      <c r="C104" s="6">
        <v>5</v>
      </c>
      <c r="D104" s="6">
        <v>5</v>
      </c>
      <c r="E104" s="6">
        <v>5</v>
      </c>
      <c r="F104" s="6">
        <v>14</v>
      </c>
    </row>
    <row r="105" spans="1:10" ht="15" thickBot="1" x14ac:dyDescent="0.4">
      <c r="A105" s="5" t="s">
        <v>108</v>
      </c>
      <c r="B105" s="6">
        <v>432.7</v>
      </c>
      <c r="C105" s="6">
        <v>4</v>
      </c>
      <c r="D105" s="6">
        <v>4</v>
      </c>
      <c r="E105" s="6">
        <v>4</v>
      </c>
      <c r="F105" s="6">
        <v>13</v>
      </c>
    </row>
    <row r="106" spans="1:10" ht="15" thickBot="1" x14ac:dyDescent="0.4">
      <c r="A106" s="5" t="s">
        <v>110</v>
      </c>
      <c r="B106" s="6">
        <v>431.7</v>
      </c>
      <c r="C106" s="6">
        <v>3</v>
      </c>
      <c r="D106" s="6">
        <v>3</v>
      </c>
      <c r="E106" s="6">
        <v>3</v>
      </c>
      <c r="F106" s="6">
        <v>12</v>
      </c>
    </row>
    <row r="107" spans="1:10" ht="15" thickBot="1" x14ac:dyDescent="0.4">
      <c r="A107" s="5" t="s">
        <v>112</v>
      </c>
      <c r="B107" s="6">
        <v>430.7</v>
      </c>
      <c r="C107" s="6">
        <v>2</v>
      </c>
      <c r="D107" s="6">
        <v>2</v>
      </c>
      <c r="E107" s="6">
        <v>2</v>
      </c>
      <c r="F107" s="6">
        <v>11</v>
      </c>
    </row>
    <row r="108" spans="1:10" ht="15" thickBot="1" x14ac:dyDescent="0.4">
      <c r="A108" s="5" t="s">
        <v>114</v>
      </c>
      <c r="B108" s="6">
        <v>429.7</v>
      </c>
      <c r="C108" s="6">
        <v>1</v>
      </c>
      <c r="D108" s="6">
        <v>1</v>
      </c>
      <c r="E108" s="6">
        <v>1</v>
      </c>
      <c r="F108" s="6">
        <v>10</v>
      </c>
    </row>
    <row r="109" spans="1:10" ht="15" thickBot="1" x14ac:dyDescent="0.4">
      <c r="A109" s="5" t="s">
        <v>116</v>
      </c>
      <c r="B109" s="6">
        <v>428.7</v>
      </c>
      <c r="C109" s="6">
        <v>0</v>
      </c>
      <c r="D109" s="6">
        <v>0</v>
      </c>
      <c r="E109" s="6">
        <v>0</v>
      </c>
      <c r="F109" s="6">
        <v>0</v>
      </c>
    </row>
    <row r="110" spans="1:10" ht="18.5" thickBot="1" x14ac:dyDescent="0.4">
      <c r="A110" s="1"/>
    </row>
    <row r="111" spans="1:10" ht="15" thickBot="1" x14ac:dyDescent="0.4">
      <c r="A111" s="5" t="s">
        <v>119</v>
      </c>
      <c r="B111" s="5" t="s">
        <v>43</v>
      </c>
      <c r="C111" s="5" t="s">
        <v>44</v>
      </c>
      <c r="D111" s="5" t="s">
        <v>45</v>
      </c>
      <c r="E111" s="5" t="s">
        <v>46</v>
      </c>
      <c r="F111" s="5" t="s">
        <v>47</v>
      </c>
      <c r="G111" s="5" t="s">
        <v>120</v>
      </c>
      <c r="H111" s="5" t="s">
        <v>121</v>
      </c>
      <c r="I111" s="5" t="s">
        <v>122</v>
      </c>
      <c r="J111" s="5" t="s">
        <v>123</v>
      </c>
    </row>
    <row r="112" spans="1:10" ht="15" thickBot="1" x14ac:dyDescent="0.4">
      <c r="A112" s="5" t="s">
        <v>48</v>
      </c>
      <c r="B112" s="6">
        <v>428.7</v>
      </c>
      <c r="C112" s="6">
        <v>33</v>
      </c>
      <c r="D112" s="6">
        <v>17</v>
      </c>
      <c r="E112" s="6">
        <v>21</v>
      </c>
      <c r="F112" s="6">
        <v>497.7</v>
      </c>
      <c r="G112" s="6">
        <v>997.3</v>
      </c>
      <c r="H112" s="6">
        <v>1000</v>
      </c>
      <c r="I112" s="6">
        <v>2.7</v>
      </c>
      <c r="J112" s="6">
        <v>0.27</v>
      </c>
    </row>
    <row r="113" spans="1:10" ht="15" thickBot="1" x14ac:dyDescent="0.4">
      <c r="A113" s="5" t="s">
        <v>49</v>
      </c>
      <c r="B113" s="6">
        <v>430.7</v>
      </c>
      <c r="C113" s="6">
        <v>6</v>
      </c>
      <c r="D113" s="6">
        <v>529.1</v>
      </c>
      <c r="E113" s="6">
        <v>14</v>
      </c>
      <c r="F113" s="6">
        <v>13</v>
      </c>
      <c r="G113" s="6">
        <v>992.8</v>
      </c>
      <c r="H113" s="6">
        <v>1000</v>
      </c>
      <c r="I113" s="6">
        <v>7.2</v>
      </c>
      <c r="J113" s="6">
        <v>0.72</v>
      </c>
    </row>
    <row r="114" spans="1:10" ht="15" thickBot="1" x14ac:dyDescent="0.4">
      <c r="A114" s="5" t="s">
        <v>50</v>
      </c>
      <c r="B114" s="6">
        <v>430.7</v>
      </c>
      <c r="C114" s="6">
        <v>520.6</v>
      </c>
      <c r="D114" s="6">
        <v>17</v>
      </c>
      <c r="E114" s="6">
        <v>14</v>
      </c>
      <c r="F114" s="6">
        <v>23</v>
      </c>
      <c r="G114" s="6">
        <v>1005.3</v>
      </c>
      <c r="H114" s="6">
        <v>1000</v>
      </c>
      <c r="I114" s="6">
        <v>-5.3</v>
      </c>
      <c r="J114" s="6">
        <v>-0.53</v>
      </c>
    </row>
    <row r="115" spans="1:10" ht="15" thickBot="1" x14ac:dyDescent="0.4">
      <c r="A115" s="5" t="s">
        <v>51</v>
      </c>
      <c r="B115" s="6">
        <v>432.7</v>
      </c>
      <c r="C115" s="6">
        <v>516.6</v>
      </c>
      <c r="D115" s="6">
        <v>10</v>
      </c>
      <c r="E115" s="6">
        <v>5</v>
      </c>
      <c r="F115" s="6">
        <v>19</v>
      </c>
      <c r="G115" s="6">
        <v>983.3</v>
      </c>
      <c r="H115" s="6">
        <v>1000</v>
      </c>
      <c r="I115" s="6">
        <v>16.7</v>
      </c>
      <c r="J115" s="6">
        <v>1.67</v>
      </c>
    </row>
    <row r="116" spans="1:10" ht="15" thickBot="1" x14ac:dyDescent="0.4">
      <c r="A116" s="5" t="s">
        <v>52</v>
      </c>
      <c r="B116" s="6">
        <v>432.7</v>
      </c>
      <c r="C116" s="6">
        <v>33</v>
      </c>
      <c r="D116" s="6">
        <v>17</v>
      </c>
      <c r="E116" s="6">
        <v>21</v>
      </c>
      <c r="F116" s="6">
        <v>497.7</v>
      </c>
      <c r="G116" s="6">
        <v>1001.3</v>
      </c>
      <c r="H116" s="6">
        <v>1000</v>
      </c>
      <c r="I116" s="6">
        <v>-1.3</v>
      </c>
      <c r="J116" s="6">
        <v>-0.13</v>
      </c>
    </row>
    <row r="117" spans="1:10" ht="15" thickBot="1" x14ac:dyDescent="0.4">
      <c r="A117" s="5" t="s">
        <v>53</v>
      </c>
      <c r="B117" s="6">
        <v>435.7</v>
      </c>
      <c r="C117" s="6">
        <v>6</v>
      </c>
      <c r="D117" s="6">
        <v>529.1</v>
      </c>
      <c r="E117" s="6">
        <v>14</v>
      </c>
      <c r="F117" s="6">
        <v>13</v>
      </c>
      <c r="G117" s="6">
        <v>997.8</v>
      </c>
      <c r="H117" s="6">
        <v>1000</v>
      </c>
      <c r="I117" s="6">
        <v>2.2000000000000002</v>
      </c>
      <c r="J117" s="6">
        <v>0.22</v>
      </c>
    </row>
    <row r="118" spans="1:10" ht="15" thickBot="1" x14ac:dyDescent="0.4">
      <c r="A118" s="5" t="s">
        <v>54</v>
      </c>
      <c r="B118" s="6">
        <v>435.7</v>
      </c>
      <c r="C118" s="6">
        <v>520.6</v>
      </c>
      <c r="D118" s="6">
        <v>17</v>
      </c>
      <c r="E118" s="6">
        <v>14</v>
      </c>
      <c r="F118" s="6">
        <v>23</v>
      </c>
      <c r="G118" s="6">
        <v>1010.3</v>
      </c>
      <c r="H118" s="6">
        <v>1000</v>
      </c>
      <c r="I118" s="6">
        <v>-10.3</v>
      </c>
      <c r="J118" s="6">
        <v>-1.03</v>
      </c>
    </row>
    <row r="119" spans="1:10" ht="15" thickBot="1" x14ac:dyDescent="0.4">
      <c r="A119" s="5" t="s">
        <v>55</v>
      </c>
      <c r="B119" s="6">
        <v>435.7</v>
      </c>
      <c r="C119" s="6">
        <v>516.6</v>
      </c>
      <c r="D119" s="6">
        <v>10</v>
      </c>
      <c r="E119" s="6">
        <v>5</v>
      </c>
      <c r="F119" s="6">
        <v>19</v>
      </c>
      <c r="G119" s="6">
        <v>986.3</v>
      </c>
      <c r="H119" s="6">
        <v>1000</v>
      </c>
      <c r="I119" s="6">
        <v>13.7</v>
      </c>
      <c r="J119" s="6">
        <v>1.37</v>
      </c>
    </row>
    <row r="120" spans="1:10" ht="15" thickBot="1" x14ac:dyDescent="0.4">
      <c r="A120" s="5" t="s">
        <v>56</v>
      </c>
      <c r="B120" s="6">
        <v>438.7</v>
      </c>
      <c r="C120" s="6">
        <v>516.6</v>
      </c>
      <c r="D120" s="6">
        <v>10</v>
      </c>
      <c r="E120" s="6">
        <v>5</v>
      </c>
      <c r="F120" s="6">
        <v>19</v>
      </c>
      <c r="G120" s="6">
        <v>989.3</v>
      </c>
      <c r="H120" s="6">
        <v>1000</v>
      </c>
      <c r="I120" s="6">
        <v>10.7</v>
      </c>
      <c r="J120" s="6">
        <v>1.07</v>
      </c>
    </row>
    <row r="121" spans="1:10" ht="15" thickBot="1" x14ac:dyDescent="0.4">
      <c r="A121" s="5" t="s">
        <v>57</v>
      </c>
      <c r="B121" s="6">
        <v>438.7</v>
      </c>
      <c r="C121" s="6">
        <v>516.6</v>
      </c>
      <c r="D121" s="6">
        <v>10</v>
      </c>
      <c r="E121" s="6">
        <v>5</v>
      </c>
      <c r="F121" s="6">
        <v>19</v>
      </c>
      <c r="G121" s="6">
        <v>989.3</v>
      </c>
      <c r="H121" s="6">
        <v>1000</v>
      </c>
      <c r="I121" s="6">
        <v>10.7</v>
      </c>
      <c r="J121" s="6">
        <v>1.07</v>
      </c>
    </row>
    <row r="122" spans="1:10" ht="15" thickBot="1" x14ac:dyDescent="0.4">
      <c r="A122" s="5" t="s">
        <v>58</v>
      </c>
      <c r="B122" s="6">
        <v>438.7</v>
      </c>
      <c r="C122" s="6">
        <v>521.6</v>
      </c>
      <c r="D122" s="6">
        <v>17</v>
      </c>
      <c r="E122" s="6">
        <v>14</v>
      </c>
      <c r="F122" s="6">
        <v>24</v>
      </c>
      <c r="G122" s="6">
        <v>1015.3</v>
      </c>
      <c r="H122" s="6">
        <v>1000</v>
      </c>
      <c r="I122" s="6">
        <v>-15.3</v>
      </c>
      <c r="J122" s="6">
        <v>-1.53</v>
      </c>
    </row>
    <row r="123" spans="1:10" ht="15" thickBot="1" x14ac:dyDescent="0.4">
      <c r="A123" s="5" t="s">
        <v>59</v>
      </c>
      <c r="B123" s="6">
        <v>440.7</v>
      </c>
      <c r="C123" s="6">
        <v>6</v>
      </c>
      <c r="D123" s="6">
        <v>529.1</v>
      </c>
      <c r="E123" s="6">
        <v>14</v>
      </c>
      <c r="F123" s="6">
        <v>13</v>
      </c>
      <c r="G123" s="6">
        <v>1002.8</v>
      </c>
      <c r="H123" s="6">
        <v>1000</v>
      </c>
      <c r="I123" s="6">
        <v>-2.8</v>
      </c>
      <c r="J123" s="6">
        <v>-0.28000000000000003</v>
      </c>
    </row>
    <row r="124" spans="1:10" ht="15" thickBot="1" x14ac:dyDescent="0.4">
      <c r="A124" s="5" t="s">
        <v>60</v>
      </c>
      <c r="B124" s="6">
        <v>440.7</v>
      </c>
      <c r="C124" s="6">
        <v>520.6</v>
      </c>
      <c r="D124" s="6">
        <v>17</v>
      </c>
      <c r="E124" s="6">
        <v>14</v>
      </c>
      <c r="F124" s="6">
        <v>23</v>
      </c>
      <c r="G124" s="6">
        <v>1015.3</v>
      </c>
      <c r="H124" s="6">
        <v>1000</v>
      </c>
      <c r="I124" s="6">
        <v>-15.3</v>
      </c>
      <c r="J124" s="6">
        <v>-1.53</v>
      </c>
    </row>
    <row r="125" spans="1:10" ht="15" thickBot="1" x14ac:dyDescent="0.4">
      <c r="A125" s="5" t="s">
        <v>61</v>
      </c>
      <c r="B125" s="6">
        <v>443.7</v>
      </c>
      <c r="C125" s="6">
        <v>6</v>
      </c>
      <c r="D125" s="6">
        <v>529.1</v>
      </c>
      <c r="E125" s="6">
        <v>14</v>
      </c>
      <c r="F125" s="6">
        <v>13</v>
      </c>
      <c r="G125" s="6">
        <v>1005.8</v>
      </c>
      <c r="H125" s="6">
        <v>1000</v>
      </c>
      <c r="I125" s="6">
        <v>-5.8</v>
      </c>
      <c r="J125" s="6">
        <v>-0.57999999999999996</v>
      </c>
    </row>
    <row r="126" spans="1:10" ht="15" thickBot="1" x14ac:dyDescent="0.4">
      <c r="A126" s="5" t="s">
        <v>62</v>
      </c>
      <c r="B126" s="6">
        <v>443.7</v>
      </c>
      <c r="C126" s="6">
        <v>516.6</v>
      </c>
      <c r="D126" s="6">
        <v>10</v>
      </c>
      <c r="E126" s="6">
        <v>5</v>
      </c>
      <c r="F126" s="6">
        <v>19</v>
      </c>
      <c r="G126" s="6">
        <v>994.3</v>
      </c>
      <c r="H126" s="6">
        <v>1000</v>
      </c>
      <c r="I126" s="6">
        <v>5.7</v>
      </c>
      <c r="J126" s="6">
        <v>0.56999999999999995</v>
      </c>
    </row>
    <row r="127" spans="1:10" ht="15" thickBot="1" x14ac:dyDescent="0.4">
      <c r="A127" s="5" t="s">
        <v>63</v>
      </c>
      <c r="B127" s="6">
        <v>443.7</v>
      </c>
      <c r="C127" s="6">
        <v>520.6</v>
      </c>
      <c r="D127" s="6">
        <v>11</v>
      </c>
      <c r="E127" s="6">
        <v>14</v>
      </c>
      <c r="F127" s="6">
        <v>23</v>
      </c>
      <c r="G127" s="6">
        <v>1012.3</v>
      </c>
      <c r="H127" s="6">
        <v>1000</v>
      </c>
      <c r="I127" s="6">
        <v>-12.3</v>
      </c>
      <c r="J127" s="6">
        <v>-1.23</v>
      </c>
    </row>
    <row r="128" spans="1:10" ht="15" thickBot="1" x14ac:dyDescent="0.4">
      <c r="A128" s="5" t="s">
        <v>64</v>
      </c>
      <c r="B128" s="6">
        <v>454.7</v>
      </c>
      <c r="C128" s="6">
        <v>516.6</v>
      </c>
      <c r="D128" s="6">
        <v>10</v>
      </c>
      <c r="E128" s="6">
        <v>5</v>
      </c>
      <c r="F128" s="6">
        <v>19</v>
      </c>
      <c r="G128" s="6">
        <v>1005.3</v>
      </c>
      <c r="H128" s="6">
        <v>1000</v>
      </c>
      <c r="I128" s="6">
        <v>-5.3</v>
      </c>
      <c r="J128" s="6">
        <v>-0.53</v>
      </c>
    </row>
    <row r="129" spans="1:10" ht="15" thickBot="1" x14ac:dyDescent="0.4">
      <c r="A129" s="5" t="s">
        <v>65</v>
      </c>
      <c r="B129" s="6">
        <v>456.7</v>
      </c>
      <c r="C129" s="6">
        <v>2</v>
      </c>
      <c r="D129" s="6">
        <v>519.6</v>
      </c>
      <c r="E129" s="6">
        <v>21</v>
      </c>
      <c r="F129" s="6">
        <v>0</v>
      </c>
      <c r="G129" s="6">
        <v>999.3</v>
      </c>
      <c r="H129" s="6">
        <v>1000</v>
      </c>
      <c r="I129" s="6">
        <v>0.7</v>
      </c>
      <c r="J129" s="6">
        <v>7.0000000000000007E-2</v>
      </c>
    </row>
    <row r="130" spans="1:10" ht="15" thickBot="1" x14ac:dyDescent="0.4">
      <c r="A130" s="5" t="s">
        <v>66</v>
      </c>
      <c r="B130" s="6">
        <v>456.7</v>
      </c>
      <c r="C130" s="6">
        <v>27.5</v>
      </c>
      <c r="D130" s="6">
        <v>10</v>
      </c>
      <c r="E130" s="6">
        <v>21</v>
      </c>
      <c r="F130" s="6">
        <v>484.2</v>
      </c>
      <c r="G130" s="6">
        <v>999.3</v>
      </c>
      <c r="H130" s="6">
        <v>1000</v>
      </c>
      <c r="I130" s="6">
        <v>0.7</v>
      </c>
      <c r="J130" s="6">
        <v>7.0000000000000007E-2</v>
      </c>
    </row>
    <row r="131" spans="1:10" ht="15" thickBot="1" x14ac:dyDescent="0.4">
      <c r="A131" s="5" t="s">
        <v>67</v>
      </c>
      <c r="B131" s="6">
        <v>457.7</v>
      </c>
      <c r="C131" s="6">
        <v>8</v>
      </c>
      <c r="D131" s="6">
        <v>10</v>
      </c>
      <c r="E131" s="6">
        <v>22</v>
      </c>
      <c r="F131" s="6">
        <v>501.7</v>
      </c>
      <c r="G131" s="6">
        <v>999.3</v>
      </c>
      <c r="H131" s="6">
        <v>1000</v>
      </c>
      <c r="I131" s="6">
        <v>0.7</v>
      </c>
      <c r="J131" s="6">
        <v>7.0000000000000007E-2</v>
      </c>
    </row>
    <row r="132" spans="1:10" ht="15" thickBot="1" x14ac:dyDescent="0.4">
      <c r="A132" s="5" t="s">
        <v>68</v>
      </c>
      <c r="B132" s="6">
        <v>460.7</v>
      </c>
      <c r="C132" s="6">
        <v>7</v>
      </c>
      <c r="D132" s="6">
        <v>10</v>
      </c>
      <c r="E132" s="6">
        <v>21</v>
      </c>
      <c r="F132" s="6">
        <v>500.7</v>
      </c>
      <c r="G132" s="6">
        <v>999.3</v>
      </c>
      <c r="H132" s="6">
        <v>1000</v>
      </c>
      <c r="I132" s="6">
        <v>0.7</v>
      </c>
      <c r="J132" s="6">
        <v>7.0000000000000007E-2</v>
      </c>
    </row>
    <row r="133" spans="1:10" ht="15" thickBot="1" x14ac:dyDescent="0.4">
      <c r="A133" s="5" t="s">
        <v>69</v>
      </c>
      <c r="B133" s="6">
        <v>475.2</v>
      </c>
      <c r="C133" s="6">
        <v>1</v>
      </c>
      <c r="D133" s="6">
        <v>1</v>
      </c>
      <c r="E133" s="6">
        <v>21</v>
      </c>
      <c r="F133" s="6">
        <v>500.7</v>
      </c>
      <c r="G133" s="6">
        <v>998.8</v>
      </c>
      <c r="H133" s="6">
        <v>1000</v>
      </c>
      <c r="I133" s="6">
        <v>1.2</v>
      </c>
      <c r="J133" s="6">
        <v>0.12</v>
      </c>
    </row>
    <row r="134" spans="1:10" ht="15" thickBot="1" x14ac:dyDescent="0.4">
      <c r="A134" s="5" t="s">
        <v>70</v>
      </c>
      <c r="B134" s="6">
        <v>476.2</v>
      </c>
      <c r="C134" s="6">
        <v>1</v>
      </c>
      <c r="D134" s="6">
        <v>1</v>
      </c>
      <c r="E134" s="6">
        <v>21</v>
      </c>
      <c r="F134" s="6">
        <v>500.7</v>
      </c>
      <c r="G134" s="6">
        <v>999.8</v>
      </c>
      <c r="H134" s="6">
        <v>1000</v>
      </c>
      <c r="I134" s="6">
        <v>0.2</v>
      </c>
      <c r="J134" s="6">
        <v>0.02</v>
      </c>
    </row>
    <row r="135" spans="1:10" ht="15" thickBot="1" x14ac:dyDescent="0.4"/>
    <row r="136" spans="1:10" ht="15" thickBot="1" x14ac:dyDescent="0.4">
      <c r="A136" s="7" t="s">
        <v>124</v>
      </c>
      <c r="B136" s="8">
        <v>2050.6</v>
      </c>
    </row>
    <row r="137" spans="1:10" ht="15" thickBot="1" x14ac:dyDescent="0.4">
      <c r="A137" s="7" t="s">
        <v>125</v>
      </c>
      <c r="B137" s="8">
        <v>428.7</v>
      </c>
    </row>
    <row r="138" spans="1:10" ht="15" thickBot="1" x14ac:dyDescent="0.4">
      <c r="A138" s="7" t="s">
        <v>126</v>
      </c>
      <c r="B138" s="8">
        <v>22999.9</v>
      </c>
    </row>
    <row r="139" spans="1:10" ht="15" thickBot="1" x14ac:dyDescent="0.4">
      <c r="A139" s="7" t="s">
        <v>127</v>
      </c>
      <c r="B139" s="8">
        <v>23000</v>
      </c>
    </row>
    <row r="140" spans="1:10" ht="15" thickBot="1" x14ac:dyDescent="0.4">
      <c r="A140" s="7" t="s">
        <v>128</v>
      </c>
      <c r="B140" s="8">
        <v>-0.1</v>
      </c>
    </row>
    <row r="141" spans="1:10" ht="15" thickBot="1" x14ac:dyDescent="0.4">
      <c r="A141" s="7" t="s">
        <v>129</v>
      </c>
      <c r="B141" s="8"/>
    </row>
    <row r="142" spans="1:10" ht="15" thickBot="1" x14ac:dyDescent="0.4">
      <c r="A142" s="7" t="s">
        <v>130</v>
      </c>
      <c r="B142" s="8"/>
    </row>
    <row r="143" spans="1:10" ht="15" thickBot="1" x14ac:dyDescent="0.4">
      <c r="A143" s="7" t="s">
        <v>131</v>
      </c>
      <c r="B143" s="8">
        <v>0</v>
      </c>
    </row>
    <row r="145" spans="1:1" x14ac:dyDescent="0.35">
      <c r="A145" s="9" t="s">
        <v>132</v>
      </c>
    </row>
    <row r="147" spans="1:1" x14ac:dyDescent="0.35">
      <c r="A147" s="10" t="s">
        <v>148</v>
      </c>
    </row>
    <row r="148" spans="1:1" x14ac:dyDescent="0.35">
      <c r="A148" s="10" t="s">
        <v>133</v>
      </c>
    </row>
  </sheetData>
  <mergeCells count="1">
    <mergeCell ref="G1:L1"/>
  </mergeCells>
  <conditionalFormatting sqref="J112:J1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145" r:id="rId1" display="https://miau.my-x.hu/myx-free/coco/test/224777720190923200828.html" xr:uid="{E5491BB6-5FF0-4F3F-A8E5-FD7CDEAEBE9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info</vt:lpstr>
      <vt:lpstr>db</vt:lpstr>
      <vt:lpstr>coco std</vt:lpstr>
      <vt:lpstr>coco y0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2019-10-02T12:36:44Z</dcterms:modified>
</cp:coreProperties>
</file>