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ownloads\"/>
    </mc:Choice>
  </mc:AlternateContent>
  <xr:revisionPtr revIDLastSave="0" documentId="13_ncr:1_{1F455044-51E8-430E-9CCC-853600E2AE61}" xr6:coauthVersionLast="45" xr6:coauthVersionMax="45" xr10:uidLastSave="{00000000-0000-0000-0000-000000000000}"/>
  <bookViews>
    <workbookView xWindow="-110" yWindow="-110" windowWidth="19420" windowHeight="10560" activeTab="8" xr2:uid="{D32F34AF-9DD4-4532-8281-D090E5A9AED6}"/>
  </bookViews>
  <sheets>
    <sheet name="demo" sheetId="6" r:id="rId1"/>
    <sheet name="task" sheetId="1" r:id="rId2"/>
    <sheet name="mcm_13" sheetId="2" r:id="rId3"/>
    <sheet name="std_13_48" sheetId="3" r:id="rId4"/>
    <sheet name="std_extra_13" sheetId="4" r:id="rId5"/>
    <sheet name="std_extra_48" sheetId="5" r:id="rId6"/>
    <sheet name="48vs1_47" sheetId="8" r:id="rId7"/>
    <sheet name="1vs2_48" sheetId="9" r:id="rId8"/>
    <sheet name="info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4" i="8" l="1"/>
  <c r="N114" i="8"/>
  <c r="N113" i="8"/>
  <c r="N113" i="9"/>
  <c r="Q108" i="9"/>
  <c r="Q110" i="9" s="1"/>
  <c r="Q112" i="9" s="1"/>
  <c r="Q113" i="9" s="1"/>
  <c r="P108" i="9"/>
  <c r="P110" i="9" s="1"/>
  <c r="P112" i="9" s="1"/>
  <c r="O108" i="9"/>
  <c r="N112" i="9"/>
  <c r="N110" i="9"/>
  <c r="O110" i="9"/>
  <c r="O112" i="9" s="1"/>
  <c r="N108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M108" i="9"/>
  <c r="L108" i="9"/>
  <c r="K108" i="9"/>
  <c r="J108" i="9"/>
  <c r="I108" i="9"/>
  <c r="H108" i="9"/>
  <c r="G108" i="9"/>
  <c r="F108" i="9"/>
  <c r="E108" i="9"/>
  <c r="D108" i="9"/>
  <c r="C108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16" i="9"/>
  <c r="B108" i="9"/>
  <c r="M111" i="9"/>
  <c r="L111" i="9"/>
  <c r="K111" i="9"/>
  <c r="J111" i="9"/>
  <c r="I111" i="9"/>
  <c r="H111" i="9"/>
  <c r="G111" i="9"/>
  <c r="F111" i="9"/>
  <c r="E111" i="9"/>
  <c r="D111" i="9"/>
  <c r="C111" i="9"/>
  <c r="M109" i="9"/>
  <c r="L109" i="9"/>
  <c r="K109" i="9"/>
  <c r="J109" i="9"/>
  <c r="I109" i="9"/>
  <c r="H109" i="9"/>
  <c r="G109" i="9"/>
  <c r="F109" i="9"/>
  <c r="E109" i="9"/>
  <c r="D109" i="9"/>
  <c r="C109" i="9"/>
  <c r="B111" i="9"/>
  <c r="B109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13" i="9"/>
  <c r="A112" i="9"/>
  <c r="A111" i="9"/>
  <c r="A110" i="9"/>
  <c r="A109" i="9"/>
  <c r="A108" i="9"/>
  <c r="A107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Q113" i="8"/>
  <c r="Q112" i="8"/>
  <c r="P112" i="8"/>
  <c r="O112" i="8"/>
  <c r="Q110" i="8"/>
  <c r="P110" i="8"/>
  <c r="O110" i="8"/>
  <c r="Q108" i="8"/>
  <c r="N112" i="8"/>
  <c r="N110" i="8"/>
  <c r="N108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P108" i="8"/>
  <c r="O108" i="8"/>
  <c r="M107" i="8"/>
  <c r="M108" i="8" s="1"/>
  <c r="L107" i="8"/>
  <c r="L108" i="8" s="1"/>
  <c r="K107" i="8"/>
  <c r="K108" i="8" s="1"/>
  <c r="J107" i="8"/>
  <c r="J108" i="8" s="1"/>
  <c r="I107" i="8"/>
  <c r="I108" i="8" s="1"/>
  <c r="H107" i="8"/>
  <c r="H108" i="8" s="1"/>
  <c r="G107" i="8"/>
  <c r="G108" i="8" s="1"/>
  <c r="F107" i="8"/>
  <c r="F108" i="8" s="1"/>
  <c r="E107" i="8"/>
  <c r="E108" i="8" s="1"/>
  <c r="D107" i="8"/>
  <c r="D108" i="8" s="1"/>
  <c r="C107" i="8"/>
  <c r="C108" i="8" s="1"/>
  <c r="B107" i="8"/>
  <c r="B108" i="8" s="1"/>
  <c r="B8" i="3"/>
  <c r="P8" i="3"/>
  <c r="O8" i="2"/>
  <c r="B8" i="2"/>
  <c r="AD8" i="3"/>
  <c r="B8" i="4"/>
  <c r="B8" i="5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M37" i="1"/>
  <c r="L37" i="1"/>
  <c r="K37" i="1"/>
  <c r="J37" i="1"/>
  <c r="Q106" i="1" l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05" i="1"/>
  <c r="V40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U55" i="3"/>
  <c r="W55" i="3" s="1"/>
  <c r="T55" i="3"/>
  <c r="V55" i="3" s="1"/>
  <c r="U54" i="3"/>
  <c r="W54" i="3" s="1"/>
  <c r="T54" i="3"/>
  <c r="V54" i="3" s="1"/>
  <c r="U53" i="3"/>
  <c r="W53" i="3" s="1"/>
  <c r="T53" i="3"/>
  <c r="V53" i="3" s="1"/>
  <c r="U52" i="3"/>
  <c r="W52" i="3" s="1"/>
  <c r="T52" i="3"/>
  <c r="V52" i="3" s="1"/>
  <c r="U51" i="3"/>
  <c r="W51" i="3" s="1"/>
  <c r="T51" i="3"/>
  <c r="V51" i="3" s="1"/>
  <c r="U50" i="3"/>
  <c r="W50" i="3" s="1"/>
  <c r="T50" i="3"/>
  <c r="V50" i="3" s="1"/>
  <c r="U49" i="3"/>
  <c r="W49" i="3" s="1"/>
  <c r="T49" i="3"/>
  <c r="V49" i="3" s="1"/>
  <c r="U48" i="3"/>
  <c r="W48" i="3" s="1"/>
  <c r="T48" i="3"/>
  <c r="V48" i="3" s="1"/>
  <c r="U47" i="3"/>
  <c r="W47" i="3" s="1"/>
  <c r="T47" i="3"/>
  <c r="V47" i="3" s="1"/>
  <c r="U46" i="3"/>
  <c r="W46" i="3" s="1"/>
  <c r="T46" i="3"/>
  <c r="V46" i="3" s="1"/>
  <c r="U45" i="3"/>
  <c r="W45" i="3" s="1"/>
  <c r="T45" i="3"/>
  <c r="V45" i="3" s="1"/>
  <c r="U44" i="3"/>
  <c r="W44" i="3" s="1"/>
  <c r="T44" i="3"/>
  <c r="V44" i="3" s="1"/>
  <c r="U43" i="3"/>
  <c r="W43" i="3" s="1"/>
  <c r="T43" i="3"/>
  <c r="V43" i="3" s="1"/>
  <c r="U42" i="3"/>
  <c r="W42" i="3" s="1"/>
  <c r="T42" i="3"/>
  <c r="V42" i="3" s="1"/>
  <c r="U41" i="3"/>
  <c r="W41" i="3" s="1"/>
  <c r="T41" i="3"/>
  <c r="V41" i="3" s="1"/>
  <c r="U40" i="3"/>
  <c r="W40" i="3" s="1"/>
  <c r="T40" i="3"/>
  <c r="U39" i="3"/>
  <c r="W39" i="3" s="1"/>
  <c r="T39" i="3"/>
  <c r="V39" i="3" s="1"/>
  <c r="U38" i="3"/>
  <c r="W38" i="3" s="1"/>
  <c r="T38" i="3"/>
  <c r="V38" i="3" s="1"/>
  <c r="U37" i="3"/>
  <c r="W37" i="3" s="1"/>
  <c r="T37" i="3"/>
  <c r="V37" i="3" s="1"/>
  <c r="U36" i="3"/>
  <c r="W36" i="3" s="1"/>
  <c r="T36" i="3"/>
  <c r="V36" i="3" s="1"/>
  <c r="U35" i="3"/>
  <c r="W35" i="3" s="1"/>
  <c r="T35" i="3"/>
  <c r="V35" i="3" s="1"/>
  <c r="U34" i="3"/>
  <c r="W34" i="3" s="1"/>
  <c r="T34" i="3"/>
  <c r="V34" i="3" s="1"/>
  <c r="U33" i="3"/>
  <c r="W33" i="3" s="1"/>
  <c r="T33" i="3"/>
  <c r="V33" i="3" s="1"/>
  <c r="U32" i="3"/>
  <c r="W32" i="3" s="1"/>
  <c r="T32" i="3"/>
  <c r="V32" i="3" s="1"/>
  <c r="U31" i="3"/>
  <c r="W31" i="3" s="1"/>
  <c r="T31" i="3"/>
  <c r="V31" i="3" s="1"/>
  <c r="U30" i="3"/>
  <c r="W30" i="3" s="1"/>
  <c r="T30" i="3"/>
  <c r="V30" i="3" s="1"/>
  <c r="U29" i="3"/>
  <c r="W29" i="3" s="1"/>
  <c r="T29" i="3"/>
  <c r="V29" i="3" s="1"/>
  <c r="U28" i="3"/>
  <c r="W28" i="3" s="1"/>
  <c r="T28" i="3"/>
  <c r="V28" i="3" s="1"/>
  <c r="U27" i="3"/>
  <c r="W27" i="3" s="1"/>
  <c r="T27" i="3"/>
  <c r="V27" i="3" s="1"/>
  <c r="U26" i="3"/>
  <c r="W26" i="3" s="1"/>
  <c r="T26" i="3"/>
  <c r="V26" i="3" s="1"/>
  <c r="U25" i="3"/>
  <c r="W25" i="3" s="1"/>
  <c r="T25" i="3"/>
  <c r="V25" i="3" s="1"/>
  <c r="U24" i="3"/>
  <c r="W24" i="3" s="1"/>
  <c r="T24" i="3"/>
  <c r="V24" i="3" s="1"/>
  <c r="U23" i="3"/>
  <c r="W23" i="3" s="1"/>
  <c r="T23" i="3"/>
  <c r="V23" i="3" s="1"/>
  <c r="U22" i="3"/>
  <c r="W22" i="3" s="1"/>
  <c r="T22" i="3"/>
  <c r="V22" i="3" s="1"/>
  <c r="U21" i="3"/>
  <c r="W21" i="3" s="1"/>
  <c r="T21" i="3"/>
  <c r="V21" i="3" s="1"/>
  <c r="U20" i="3"/>
  <c r="W20" i="3" s="1"/>
  <c r="T20" i="3"/>
  <c r="V20" i="3" s="1"/>
  <c r="U19" i="3"/>
  <c r="W19" i="3" s="1"/>
  <c r="T19" i="3"/>
  <c r="V19" i="3" s="1"/>
  <c r="U18" i="3"/>
  <c r="W18" i="3" s="1"/>
  <c r="T18" i="3"/>
  <c r="V18" i="3" s="1"/>
  <c r="U17" i="3"/>
  <c r="W17" i="3" s="1"/>
  <c r="T17" i="3"/>
  <c r="V17" i="3" s="1"/>
  <c r="U16" i="3"/>
  <c r="W16" i="3" s="1"/>
  <c r="T16" i="3"/>
  <c r="V16" i="3" s="1"/>
  <c r="U15" i="3"/>
  <c r="W15" i="3" s="1"/>
  <c r="T15" i="3"/>
  <c r="V15" i="3" s="1"/>
  <c r="U14" i="3"/>
  <c r="W14" i="3" s="1"/>
  <c r="T14" i="3"/>
  <c r="V14" i="3" s="1"/>
  <c r="U13" i="3"/>
  <c r="W13" i="3" s="1"/>
  <c r="T13" i="3"/>
  <c r="V13" i="3" s="1"/>
  <c r="U12" i="3"/>
  <c r="W12" i="3" s="1"/>
  <c r="T12" i="3"/>
  <c r="V12" i="3" s="1"/>
  <c r="U11" i="3"/>
  <c r="W11" i="3" s="1"/>
  <c r="T11" i="3"/>
  <c r="V11" i="3" s="1"/>
  <c r="U10" i="3"/>
  <c r="W10" i="3" s="1"/>
  <c r="T10" i="3"/>
  <c r="V10" i="3" s="1"/>
  <c r="U9" i="3"/>
  <c r="W9" i="3" s="1"/>
  <c r="T9" i="3"/>
  <c r="V9" i="3" s="1"/>
  <c r="U8" i="3"/>
  <c r="W8" i="3" s="1"/>
  <c r="T8" i="3"/>
  <c r="V8" i="3" s="1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8" i="5"/>
  <c r="Q55" i="5"/>
  <c r="P55" i="5"/>
  <c r="Q54" i="5"/>
  <c r="P54" i="5"/>
  <c r="Q53" i="5"/>
  <c r="P53" i="5"/>
  <c r="Q52" i="5"/>
  <c r="P52" i="5"/>
  <c r="Q51" i="5"/>
  <c r="P51" i="5"/>
  <c r="Q50" i="5"/>
  <c r="P50" i="5"/>
  <c r="Q49" i="5"/>
  <c r="P49" i="5"/>
  <c r="Q48" i="5"/>
  <c r="P48" i="5"/>
  <c r="Q47" i="5"/>
  <c r="P47" i="5"/>
  <c r="Q46" i="5"/>
  <c r="P46" i="5"/>
  <c r="Q45" i="5"/>
  <c r="P45" i="5"/>
  <c r="Q44" i="5"/>
  <c r="P44" i="5"/>
  <c r="Q43" i="5"/>
  <c r="P43" i="5"/>
  <c r="Q42" i="5"/>
  <c r="P42" i="5"/>
  <c r="Q41" i="5"/>
  <c r="P41" i="5"/>
  <c r="Q40" i="5"/>
  <c r="P40" i="5"/>
  <c r="Q39" i="5"/>
  <c r="P39" i="5"/>
  <c r="Q38" i="5"/>
  <c r="P38" i="5"/>
  <c r="Q37" i="5"/>
  <c r="P37" i="5"/>
  <c r="Q36" i="5"/>
  <c r="P36" i="5"/>
  <c r="Q35" i="5"/>
  <c r="P35" i="5"/>
  <c r="Q34" i="5"/>
  <c r="P34" i="5"/>
  <c r="Q33" i="5"/>
  <c r="P33" i="5"/>
  <c r="Q32" i="5"/>
  <c r="P32" i="5"/>
  <c r="Q31" i="5"/>
  <c r="P31" i="5"/>
  <c r="Q30" i="5"/>
  <c r="P30" i="5"/>
  <c r="Q29" i="5"/>
  <c r="P29" i="5"/>
  <c r="Q28" i="5"/>
  <c r="P28" i="5"/>
  <c r="Q27" i="5"/>
  <c r="P27" i="5"/>
  <c r="Q26" i="5"/>
  <c r="P26" i="5"/>
  <c r="Q25" i="5"/>
  <c r="P25" i="5"/>
  <c r="Q24" i="5"/>
  <c r="P24" i="5"/>
  <c r="Q23" i="5"/>
  <c r="P23" i="5"/>
  <c r="Q22" i="5"/>
  <c r="P22" i="5"/>
  <c r="Q21" i="5"/>
  <c r="P21" i="5"/>
  <c r="Q20" i="5"/>
  <c r="P20" i="5"/>
  <c r="Q19" i="5"/>
  <c r="P19" i="5"/>
  <c r="Q18" i="5"/>
  <c r="P18" i="5"/>
  <c r="Q17" i="5"/>
  <c r="P17" i="5"/>
  <c r="Q16" i="5"/>
  <c r="P16" i="5"/>
  <c r="Q15" i="5"/>
  <c r="P15" i="5"/>
  <c r="Q14" i="5"/>
  <c r="P14" i="5"/>
  <c r="Q13" i="5"/>
  <c r="P13" i="5"/>
  <c r="Q12" i="5"/>
  <c r="P12" i="5"/>
  <c r="Q11" i="5"/>
  <c r="P11" i="5"/>
  <c r="Q10" i="5"/>
  <c r="P10" i="5"/>
  <c r="Q9" i="5"/>
  <c r="P9" i="5"/>
  <c r="Q8" i="5"/>
  <c r="P8" i="5"/>
  <c r="O106" i="1" l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05" i="1"/>
  <c r="O103" i="1"/>
  <c r="N104" i="1"/>
  <c r="M104" i="1"/>
  <c r="M107" i="5" s="1"/>
  <c r="L104" i="1"/>
  <c r="L107" i="5" s="1"/>
  <c r="K104" i="1"/>
  <c r="K107" i="5" s="1"/>
  <c r="J104" i="1"/>
  <c r="J107" i="5" s="1"/>
  <c r="O90" i="1"/>
  <c r="O91" i="1"/>
  <c r="O92" i="1"/>
  <c r="O93" i="1"/>
  <c r="O94" i="1"/>
  <c r="O95" i="1"/>
  <c r="O96" i="1"/>
  <c r="O97" i="1"/>
  <c r="O98" i="1"/>
  <c r="O99" i="1"/>
  <c r="O100" i="1"/>
  <c r="O101" i="1"/>
  <c r="O89" i="1"/>
  <c r="G53" i="1"/>
  <c r="I58" i="1"/>
  <c r="G61" i="1"/>
  <c r="I62" i="1"/>
  <c r="I66" i="1"/>
  <c r="I69" i="1"/>
  <c r="I70" i="1"/>
  <c r="I73" i="1"/>
  <c r="I74" i="1"/>
  <c r="H77" i="1"/>
  <c r="I78" i="1"/>
  <c r="G81" i="1"/>
  <c r="I82" i="1"/>
  <c r="G85" i="1"/>
  <c r="I85" i="1"/>
  <c r="H85" i="1"/>
  <c r="I57" i="1"/>
  <c r="I53" i="1"/>
  <c r="N53" i="1" s="1"/>
  <c r="N120" i="1" s="1"/>
  <c r="P120" i="1" s="1"/>
  <c r="H53" i="1"/>
  <c r="I84" i="1"/>
  <c r="I80" i="1"/>
  <c r="G77" i="1"/>
  <c r="I76" i="1"/>
  <c r="I72" i="1"/>
  <c r="I68" i="1"/>
  <c r="G65" i="1"/>
  <c r="I64" i="1"/>
  <c r="I60" i="1"/>
  <c r="G57" i="1"/>
  <c r="I56" i="1"/>
  <c r="I54" i="1"/>
  <c r="H52" i="1"/>
  <c r="B101" i="1"/>
  <c r="B93" i="1"/>
  <c r="I88" i="1"/>
  <c r="I104" i="1" s="1"/>
  <c r="I107" i="5" s="1"/>
  <c r="H88" i="1"/>
  <c r="H104" i="1" s="1"/>
  <c r="H107" i="5" s="1"/>
  <c r="G88" i="1"/>
  <c r="G104" i="1" s="1"/>
  <c r="G107" i="5" s="1"/>
  <c r="F88" i="1"/>
  <c r="F104" i="1" s="1"/>
  <c r="F107" i="5" s="1"/>
  <c r="A95" i="1"/>
  <c r="A94" i="1"/>
  <c r="H50" i="1"/>
  <c r="G50" i="1"/>
  <c r="H49" i="1"/>
  <c r="G46" i="1"/>
  <c r="H45" i="1"/>
  <c r="H44" i="1"/>
  <c r="G44" i="1"/>
  <c r="H42" i="1"/>
  <c r="G42" i="1"/>
  <c r="H41" i="1"/>
  <c r="G38" i="1"/>
  <c r="C50" i="1"/>
  <c r="C117" i="1" s="1"/>
  <c r="E117" i="1" s="1"/>
  <c r="B50" i="1"/>
  <c r="I50" i="1" s="1"/>
  <c r="A50" i="1"/>
  <c r="A101" i="1" s="1"/>
  <c r="C49" i="1"/>
  <c r="B49" i="1"/>
  <c r="I49" i="1" s="1"/>
  <c r="A49" i="1"/>
  <c r="A100" i="1" s="1"/>
  <c r="C48" i="1"/>
  <c r="B48" i="1"/>
  <c r="F48" i="1" s="1"/>
  <c r="A48" i="1"/>
  <c r="A99" i="1" s="1"/>
  <c r="C47" i="1"/>
  <c r="B47" i="1"/>
  <c r="F47" i="1" s="1"/>
  <c r="A47" i="1"/>
  <c r="A98" i="1" s="1"/>
  <c r="C46" i="1"/>
  <c r="C113" i="1" s="1"/>
  <c r="E113" i="1" s="1"/>
  <c r="B46" i="1"/>
  <c r="I46" i="1" s="1"/>
  <c r="A46" i="1"/>
  <c r="A97" i="1" s="1"/>
  <c r="C45" i="1"/>
  <c r="B45" i="1"/>
  <c r="I45" i="1" s="1"/>
  <c r="A45" i="1"/>
  <c r="A96" i="1" s="1"/>
  <c r="C44" i="1"/>
  <c r="B44" i="1"/>
  <c r="B111" i="1" s="1"/>
  <c r="D111" i="1" s="1"/>
  <c r="A44" i="1"/>
  <c r="C43" i="1"/>
  <c r="B43" i="1"/>
  <c r="B110" i="1" s="1"/>
  <c r="D110" i="1" s="1"/>
  <c r="A43" i="1"/>
  <c r="C42" i="1"/>
  <c r="C109" i="1" s="1"/>
  <c r="E109" i="1" s="1"/>
  <c r="B42" i="1"/>
  <c r="I42" i="1" s="1"/>
  <c r="A42" i="1"/>
  <c r="A93" i="1" s="1"/>
  <c r="C41" i="1"/>
  <c r="B41" i="1"/>
  <c r="B108" i="1" s="1"/>
  <c r="D108" i="1" s="1"/>
  <c r="A41" i="1"/>
  <c r="A92" i="1" s="1"/>
  <c r="C40" i="1"/>
  <c r="C107" i="1" s="1"/>
  <c r="E107" i="1" s="1"/>
  <c r="B40" i="1"/>
  <c r="F40" i="1" s="1"/>
  <c r="A40" i="1"/>
  <c r="A91" i="1" s="1"/>
  <c r="C39" i="1"/>
  <c r="B39" i="1"/>
  <c r="I39" i="1" s="1"/>
  <c r="A39" i="1"/>
  <c r="A90" i="1" s="1"/>
  <c r="C38" i="1"/>
  <c r="B38" i="1"/>
  <c r="B148" i="1" s="1"/>
  <c r="D148" i="1" s="1"/>
  <c r="A38" i="1"/>
  <c r="A89" i="1" s="1"/>
  <c r="E37" i="1"/>
  <c r="E88" i="1" s="1"/>
  <c r="E104" i="1" s="1"/>
  <c r="E107" i="5" s="1"/>
  <c r="D37" i="1"/>
  <c r="D88" i="1" s="1"/>
  <c r="D104" i="1" s="1"/>
  <c r="D107" i="5" s="1"/>
  <c r="H22" i="1"/>
  <c r="H23" i="1"/>
  <c r="H24" i="1"/>
  <c r="H25" i="1"/>
  <c r="H26" i="1"/>
  <c r="H27" i="1"/>
  <c r="H28" i="1"/>
  <c r="H29" i="1"/>
  <c r="H30" i="1"/>
  <c r="H31" i="1"/>
  <c r="H32" i="1"/>
  <c r="H33" i="1"/>
  <c r="H21" i="1"/>
  <c r="J21" i="1" s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I21" i="1" s="1"/>
  <c r="D33" i="1"/>
  <c r="D101" i="1" s="1"/>
  <c r="D29" i="1"/>
  <c r="D97" i="1" s="1"/>
  <c r="D27" i="1"/>
  <c r="D95" i="1" s="1"/>
  <c r="D25" i="1"/>
  <c r="D93" i="1" s="1"/>
  <c r="D21" i="1"/>
  <c r="D89" i="1" s="1"/>
  <c r="C33" i="1"/>
  <c r="C101" i="1" s="1"/>
  <c r="B33" i="1"/>
  <c r="C32" i="1"/>
  <c r="C100" i="1" s="1"/>
  <c r="B32" i="1"/>
  <c r="D32" i="1" s="1"/>
  <c r="D100" i="1" s="1"/>
  <c r="C31" i="1"/>
  <c r="E31" i="1" s="1"/>
  <c r="E99" i="1" s="1"/>
  <c r="B31" i="1"/>
  <c r="B99" i="1" s="1"/>
  <c r="C30" i="1"/>
  <c r="E30" i="1" s="1"/>
  <c r="E98" i="1" s="1"/>
  <c r="B30" i="1"/>
  <c r="B98" i="1" s="1"/>
  <c r="C29" i="1"/>
  <c r="C97" i="1" s="1"/>
  <c r="B29" i="1"/>
  <c r="B97" i="1" s="1"/>
  <c r="C28" i="1"/>
  <c r="C96" i="1" s="1"/>
  <c r="B28" i="1"/>
  <c r="B96" i="1" s="1"/>
  <c r="C27" i="1"/>
  <c r="E27" i="1" s="1"/>
  <c r="E95" i="1" s="1"/>
  <c r="B27" i="1"/>
  <c r="B95" i="1" s="1"/>
  <c r="C26" i="1"/>
  <c r="E26" i="1" s="1"/>
  <c r="E94" i="1" s="1"/>
  <c r="B26" i="1"/>
  <c r="B94" i="1" s="1"/>
  <c r="C25" i="1"/>
  <c r="C93" i="1" s="1"/>
  <c r="B25" i="1"/>
  <c r="C24" i="1"/>
  <c r="C92" i="1" s="1"/>
  <c r="B24" i="1"/>
  <c r="B92" i="1" s="1"/>
  <c r="C23" i="1"/>
  <c r="E23" i="1" s="1"/>
  <c r="E91" i="1" s="1"/>
  <c r="B23" i="1"/>
  <c r="B91" i="1" s="1"/>
  <c r="C22" i="1"/>
  <c r="E22" i="1" s="1"/>
  <c r="E90" i="1" s="1"/>
  <c r="B22" i="1"/>
  <c r="B90" i="1" s="1"/>
  <c r="C21" i="1"/>
  <c r="C89" i="1" s="1"/>
  <c r="B21" i="1"/>
  <c r="B89" i="1" s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F20" i="1"/>
  <c r="C20" i="1"/>
  <c r="C37" i="1" s="1"/>
  <c r="C88" i="1" s="1"/>
  <c r="C104" i="1" s="1"/>
  <c r="C107" i="5" s="1"/>
  <c r="B20" i="1"/>
  <c r="B37" i="1" s="1"/>
  <c r="B88" i="1" s="1"/>
  <c r="B104" i="1" s="1"/>
  <c r="B107" i="5" s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D4" i="1" s="1"/>
  <c r="F21" i="1" s="1"/>
  <c r="F4" i="1"/>
  <c r="D10" i="1" l="1"/>
  <c r="F27" i="1" s="1"/>
  <c r="D6" i="1"/>
  <c r="F23" i="1" s="1"/>
  <c r="D14" i="1"/>
  <c r="F31" i="1" s="1"/>
  <c r="N50" i="1"/>
  <c r="N42" i="1"/>
  <c r="N45" i="1"/>
  <c r="N49" i="1"/>
  <c r="G40" i="1"/>
  <c r="B100" i="1"/>
  <c r="B106" i="1"/>
  <c r="D106" i="1" s="1"/>
  <c r="H40" i="1"/>
  <c r="H46" i="1"/>
  <c r="C106" i="1"/>
  <c r="E106" i="1" s="1"/>
  <c r="B119" i="1"/>
  <c r="D119" i="1" s="1"/>
  <c r="B136" i="1"/>
  <c r="D136" i="1" s="1"/>
  <c r="D26" i="1"/>
  <c r="D94" i="1" s="1"/>
  <c r="C152" i="1"/>
  <c r="E152" i="1" s="1"/>
  <c r="C148" i="1"/>
  <c r="E148" i="1" s="1"/>
  <c r="C144" i="1"/>
  <c r="E144" i="1" s="1"/>
  <c r="C140" i="1"/>
  <c r="E140" i="1" s="1"/>
  <c r="C136" i="1"/>
  <c r="E136" i="1" s="1"/>
  <c r="C132" i="1"/>
  <c r="E132" i="1" s="1"/>
  <c r="C128" i="1"/>
  <c r="E128" i="1" s="1"/>
  <c r="C124" i="1"/>
  <c r="E124" i="1" s="1"/>
  <c r="C120" i="1"/>
  <c r="E120" i="1" s="1"/>
  <c r="C149" i="1"/>
  <c r="E149" i="1" s="1"/>
  <c r="C145" i="1"/>
  <c r="E145" i="1" s="1"/>
  <c r="C141" i="1"/>
  <c r="E141" i="1" s="1"/>
  <c r="C137" i="1"/>
  <c r="E137" i="1" s="1"/>
  <c r="C133" i="1"/>
  <c r="E133" i="1" s="1"/>
  <c r="C129" i="1"/>
  <c r="E129" i="1" s="1"/>
  <c r="C150" i="1"/>
  <c r="E150" i="1" s="1"/>
  <c r="C146" i="1"/>
  <c r="E146" i="1" s="1"/>
  <c r="C142" i="1"/>
  <c r="E142" i="1" s="1"/>
  <c r="C138" i="1"/>
  <c r="E138" i="1" s="1"/>
  <c r="C134" i="1"/>
  <c r="E134" i="1" s="1"/>
  <c r="C130" i="1"/>
  <c r="E130" i="1" s="1"/>
  <c r="C126" i="1"/>
  <c r="E126" i="1" s="1"/>
  <c r="C122" i="1"/>
  <c r="E122" i="1" s="1"/>
  <c r="C118" i="1"/>
  <c r="E118" i="1" s="1"/>
  <c r="C151" i="1"/>
  <c r="E151" i="1" s="1"/>
  <c r="C147" i="1"/>
  <c r="E147" i="1" s="1"/>
  <c r="C143" i="1"/>
  <c r="E143" i="1" s="1"/>
  <c r="C139" i="1"/>
  <c r="E139" i="1" s="1"/>
  <c r="C135" i="1"/>
  <c r="E135" i="1" s="1"/>
  <c r="C131" i="1"/>
  <c r="E131" i="1" s="1"/>
  <c r="C127" i="1"/>
  <c r="E127" i="1" s="1"/>
  <c r="C123" i="1"/>
  <c r="E123" i="1" s="1"/>
  <c r="C119" i="1"/>
  <c r="E119" i="1" s="1"/>
  <c r="I38" i="1"/>
  <c r="I40" i="1"/>
  <c r="I44" i="1"/>
  <c r="I48" i="1"/>
  <c r="B105" i="1"/>
  <c r="D105" i="1" s="1"/>
  <c r="B116" i="1"/>
  <c r="D116" i="1" s="1"/>
  <c r="B123" i="1"/>
  <c r="D123" i="1" s="1"/>
  <c r="B131" i="1"/>
  <c r="D131" i="1" s="1"/>
  <c r="B147" i="1"/>
  <c r="D147" i="1" s="1"/>
  <c r="B115" i="1"/>
  <c r="D115" i="1" s="1"/>
  <c r="C110" i="1"/>
  <c r="E110" i="1" s="1"/>
  <c r="C108" i="1"/>
  <c r="E108" i="1" s="1"/>
  <c r="C116" i="1"/>
  <c r="E116" i="1" s="1"/>
  <c r="F39" i="1"/>
  <c r="F92" i="1" s="1"/>
  <c r="J92" i="1" s="1"/>
  <c r="F41" i="1"/>
  <c r="F43" i="1"/>
  <c r="F45" i="1"/>
  <c r="F49" i="1"/>
  <c r="N85" i="1"/>
  <c r="N152" i="1" s="1"/>
  <c r="P152" i="1" s="1"/>
  <c r="C105" i="1"/>
  <c r="E105" i="1" s="1"/>
  <c r="B120" i="1"/>
  <c r="D120" i="1" s="1"/>
  <c r="B127" i="1"/>
  <c r="D127" i="1" s="1"/>
  <c r="B132" i="1"/>
  <c r="D132" i="1" s="1"/>
  <c r="D24" i="1"/>
  <c r="D92" i="1" s="1"/>
  <c r="C115" i="1"/>
  <c r="E115" i="1" s="1"/>
  <c r="G48" i="1"/>
  <c r="G99" i="1" s="1"/>
  <c r="K99" i="1" s="1"/>
  <c r="B135" i="1"/>
  <c r="D135" i="1" s="1"/>
  <c r="B152" i="1"/>
  <c r="D152" i="1" s="1"/>
  <c r="B149" i="1"/>
  <c r="D149" i="1" s="1"/>
  <c r="B145" i="1"/>
  <c r="D145" i="1" s="1"/>
  <c r="B141" i="1"/>
  <c r="D141" i="1" s="1"/>
  <c r="B137" i="1"/>
  <c r="D137" i="1" s="1"/>
  <c r="B133" i="1"/>
  <c r="D133" i="1" s="1"/>
  <c r="B129" i="1"/>
  <c r="D129" i="1" s="1"/>
  <c r="B125" i="1"/>
  <c r="D125" i="1" s="1"/>
  <c r="B121" i="1"/>
  <c r="D121" i="1" s="1"/>
  <c r="B150" i="1"/>
  <c r="D150" i="1" s="1"/>
  <c r="B146" i="1"/>
  <c r="D146" i="1" s="1"/>
  <c r="B142" i="1"/>
  <c r="D142" i="1" s="1"/>
  <c r="B138" i="1"/>
  <c r="D138" i="1" s="1"/>
  <c r="B134" i="1"/>
  <c r="D134" i="1" s="1"/>
  <c r="B130" i="1"/>
  <c r="D130" i="1" s="1"/>
  <c r="B126" i="1"/>
  <c r="D126" i="1" s="1"/>
  <c r="B122" i="1"/>
  <c r="D122" i="1" s="1"/>
  <c r="B118" i="1"/>
  <c r="D118" i="1" s="1"/>
  <c r="B151" i="1"/>
  <c r="D151" i="1" s="1"/>
  <c r="B113" i="1"/>
  <c r="D113" i="1" s="1"/>
  <c r="H38" i="1"/>
  <c r="H111" i="1" s="1"/>
  <c r="L111" i="1" s="1"/>
  <c r="H48" i="1"/>
  <c r="H99" i="1" s="1"/>
  <c r="L99" i="1" s="1"/>
  <c r="B112" i="1"/>
  <c r="D112" i="1" s="1"/>
  <c r="D28" i="1"/>
  <c r="D96" i="1" s="1"/>
  <c r="C111" i="1"/>
  <c r="E111" i="1" s="1"/>
  <c r="B114" i="1"/>
  <c r="D114" i="1" s="1"/>
  <c r="G39" i="1"/>
  <c r="G41" i="1"/>
  <c r="G96" i="1" s="1"/>
  <c r="K96" i="1" s="1"/>
  <c r="G43" i="1"/>
  <c r="G94" i="1" s="1"/>
  <c r="K94" i="1" s="1"/>
  <c r="G45" i="1"/>
  <c r="G47" i="1"/>
  <c r="G49" i="1"/>
  <c r="N68" i="1"/>
  <c r="N135" i="1" s="1"/>
  <c r="P135" i="1" s="1"/>
  <c r="B107" i="1"/>
  <c r="D107" i="1" s="1"/>
  <c r="B124" i="1"/>
  <c r="D124" i="1" s="1"/>
  <c r="B143" i="1"/>
  <c r="D143" i="1" s="1"/>
  <c r="B109" i="1"/>
  <c r="D109" i="1" s="1"/>
  <c r="C114" i="1"/>
  <c r="E114" i="1" s="1"/>
  <c r="B117" i="1"/>
  <c r="D117" i="1" s="1"/>
  <c r="H39" i="1"/>
  <c r="N39" i="1" s="1"/>
  <c r="H43" i="1"/>
  <c r="H47" i="1"/>
  <c r="C121" i="1"/>
  <c r="E121" i="1" s="1"/>
  <c r="B128" i="1"/>
  <c r="D128" i="1" s="1"/>
  <c r="B144" i="1"/>
  <c r="D144" i="1" s="1"/>
  <c r="D22" i="1"/>
  <c r="D90" i="1" s="1"/>
  <c r="D30" i="1"/>
  <c r="D98" i="1" s="1"/>
  <c r="I41" i="1"/>
  <c r="I147" i="1" s="1"/>
  <c r="M147" i="1" s="1"/>
  <c r="I43" i="1"/>
  <c r="I94" i="1" s="1"/>
  <c r="M94" i="1" s="1"/>
  <c r="I47" i="1"/>
  <c r="N82" i="1"/>
  <c r="N149" i="1" s="1"/>
  <c r="P149" i="1" s="1"/>
  <c r="N66" i="1"/>
  <c r="N133" i="1" s="1"/>
  <c r="P133" i="1" s="1"/>
  <c r="C125" i="1"/>
  <c r="E125" i="1" s="1"/>
  <c r="B139" i="1"/>
  <c r="D139" i="1" s="1"/>
  <c r="D23" i="1"/>
  <c r="D91" i="1" s="1"/>
  <c r="D31" i="1"/>
  <c r="D99" i="1" s="1"/>
  <c r="C112" i="1"/>
  <c r="E112" i="1" s="1"/>
  <c r="F38" i="1"/>
  <c r="F42" i="1"/>
  <c r="F44" i="1"/>
  <c r="F95" i="1" s="1"/>
  <c r="J95" i="1" s="1"/>
  <c r="F46" i="1"/>
  <c r="F50" i="1"/>
  <c r="F101" i="1" s="1"/>
  <c r="J101" i="1" s="1"/>
  <c r="N57" i="1"/>
  <c r="N124" i="1" s="1"/>
  <c r="P124" i="1" s="1"/>
  <c r="B140" i="1"/>
  <c r="D140" i="1" s="1"/>
  <c r="G69" i="1"/>
  <c r="H61" i="1"/>
  <c r="H69" i="1"/>
  <c r="G73" i="1"/>
  <c r="H54" i="1"/>
  <c r="H58" i="1"/>
  <c r="H62" i="1"/>
  <c r="N62" i="1" s="1"/>
  <c r="N129" i="1" s="1"/>
  <c r="P129" i="1" s="1"/>
  <c r="H66" i="1"/>
  <c r="H74" i="1"/>
  <c r="N74" i="1" s="1"/>
  <c r="N141" i="1" s="1"/>
  <c r="P141" i="1" s="1"/>
  <c r="H78" i="1"/>
  <c r="N78" i="1" s="1"/>
  <c r="N145" i="1" s="1"/>
  <c r="P145" i="1" s="1"/>
  <c r="H82" i="1"/>
  <c r="G51" i="1"/>
  <c r="G55" i="1"/>
  <c r="G59" i="1"/>
  <c r="G63" i="1"/>
  <c r="G67" i="1"/>
  <c r="G71" i="1"/>
  <c r="I75" i="1"/>
  <c r="G79" i="1"/>
  <c r="G83" i="1"/>
  <c r="H57" i="1"/>
  <c r="H73" i="1"/>
  <c r="H140" i="1" s="1"/>
  <c r="L140" i="1" s="1"/>
  <c r="I61" i="1"/>
  <c r="I77" i="1"/>
  <c r="H65" i="1"/>
  <c r="H81" i="1"/>
  <c r="I65" i="1"/>
  <c r="I81" i="1"/>
  <c r="H70" i="1"/>
  <c r="H59" i="1"/>
  <c r="H67" i="1"/>
  <c r="H71" i="1"/>
  <c r="I67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G52" i="1"/>
  <c r="G54" i="1"/>
  <c r="G56" i="1"/>
  <c r="G58" i="1"/>
  <c r="G125" i="1" s="1"/>
  <c r="K125" i="1" s="1"/>
  <c r="G60" i="1"/>
  <c r="G62" i="1"/>
  <c r="G64" i="1"/>
  <c r="G66" i="1"/>
  <c r="G68" i="1"/>
  <c r="G70" i="1"/>
  <c r="G72" i="1"/>
  <c r="G74" i="1"/>
  <c r="G141" i="1" s="1"/>
  <c r="K141" i="1" s="1"/>
  <c r="G76" i="1"/>
  <c r="G78" i="1"/>
  <c r="G80" i="1"/>
  <c r="G82" i="1"/>
  <c r="G84" i="1"/>
  <c r="H51" i="1"/>
  <c r="H75" i="1"/>
  <c r="H55" i="1"/>
  <c r="H122" i="1" s="1"/>
  <c r="L122" i="1" s="1"/>
  <c r="H83" i="1"/>
  <c r="I71" i="1"/>
  <c r="I83" i="1"/>
  <c r="H56" i="1"/>
  <c r="H60" i="1"/>
  <c r="H64" i="1"/>
  <c r="H68" i="1"/>
  <c r="H72" i="1"/>
  <c r="H76" i="1"/>
  <c r="N76" i="1" s="1"/>
  <c r="N143" i="1" s="1"/>
  <c r="P143" i="1" s="1"/>
  <c r="H80" i="1"/>
  <c r="H84" i="1"/>
  <c r="N84" i="1" s="1"/>
  <c r="N151" i="1" s="1"/>
  <c r="P151" i="1" s="1"/>
  <c r="I52" i="1"/>
  <c r="H63" i="1"/>
  <c r="H79" i="1"/>
  <c r="I51" i="1"/>
  <c r="I5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150" i="1" s="1"/>
  <c r="J150" i="1" s="1"/>
  <c r="F85" i="1"/>
  <c r="I55" i="1"/>
  <c r="I63" i="1"/>
  <c r="I79" i="1"/>
  <c r="G75" i="1"/>
  <c r="D13" i="1"/>
  <c r="F30" i="1" s="1"/>
  <c r="F89" i="1"/>
  <c r="J89" i="1" s="1"/>
  <c r="G101" i="1"/>
  <c r="K101" i="1" s="1"/>
  <c r="D11" i="1"/>
  <c r="F28" i="1" s="1"/>
  <c r="D7" i="1"/>
  <c r="F24" i="1" s="1"/>
  <c r="D5" i="1"/>
  <c r="F22" i="1" s="1"/>
  <c r="I90" i="1"/>
  <c r="M90" i="1" s="1"/>
  <c r="G95" i="1"/>
  <c r="K95" i="1" s="1"/>
  <c r="E24" i="1"/>
  <c r="E92" i="1" s="1"/>
  <c r="F91" i="1"/>
  <c r="J91" i="1" s="1"/>
  <c r="F93" i="1"/>
  <c r="J93" i="1" s="1"/>
  <c r="C90" i="1"/>
  <c r="C94" i="1"/>
  <c r="C98" i="1"/>
  <c r="G89" i="1"/>
  <c r="K89" i="1" s="1"/>
  <c r="E32" i="1"/>
  <c r="E100" i="1" s="1"/>
  <c r="I97" i="1"/>
  <c r="M97" i="1" s="1"/>
  <c r="I99" i="1"/>
  <c r="M99" i="1" s="1"/>
  <c r="D15" i="1"/>
  <c r="F32" i="1" s="1"/>
  <c r="E28" i="1"/>
  <c r="E96" i="1" s="1"/>
  <c r="F96" i="1"/>
  <c r="J96" i="1" s="1"/>
  <c r="F98" i="1"/>
  <c r="J98" i="1" s="1"/>
  <c r="G97" i="1"/>
  <c r="K97" i="1" s="1"/>
  <c r="D8" i="1"/>
  <c r="F25" i="1" s="1"/>
  <c r="D12" i="1"/>
  <c r="F29" i="1" s="1"/>
  <c r="D16" i="1"/>
  <c r="F33" i="1" s="1"/>
  <c r="H100" i="1"/>
  <c r="L100" i="1" s="1"/>
  <c r="H91" i="1"/>
  <c r="L91" i="1" s="1"/>
  <c r="D9" i="1"/>
  <c r="F26" i="1" s="1"/>
  <c r="E21" i="1"/>
  <c r="E89" i="1" s="1"/>
  <c r="E25" i="1"/>
  <c r="E93" i="1" s="1"/>
  <c r="E29" i="1"/>
  <c r="E97" i="1" s="1"/>
  <c r="E33" i="1"/>
  <c r="E101" i="1" s="1"/>
  <c r="C91" i="1"/>
  <c r="C95" i="1"/>
  <c r="C99" i="1"/>
  <c r="I22" i="1" l="1"/>
  <c r="J22" i="1"/>
  <c r="J25" i="1"/>
  <c r="I25" i="1"/>
  <c r="I26" i="1"/>
  <c r="J26" i="1"/>
  <c r="J24" i="1"/>
  <c r="I24" i="1"/>
  <c r="J28" i="1"/>
  <c r="I28" i="1"/>
  <c r="J32" i="1"/>
  <c r="I32" i="1"/>
  <c r="J31" i="1"/>
  <c r="I31" i="1"/>
  <c r="J33" i="1"/>
  <c r="I33" i="1"/>
  <c r="J23" i="1"/>
  <c r="I23" i="1"/>
  <c r="I29" i="1"/>
  <c r="J29" i="1"/>
  <c r="I30" i="1"/>
  <c r="J30" i="1"/>
  <c r="I27" i="1"/>
  <c r="J27" i="1"/>
  <c r="N106" i="1"/>
  <c r="P106" i="1" s="1"/>
  <c r="N90" i="1"/>
  <c r="G126" i="1"/>
  <c r="K126" i="1" s="1"/>
  <c r="N73" i="1"/>
  <c r="N140" i="1" s="1"/>
  <c r="P140" i="1" s="1"/>
  <c r="G111" i="1"/>
  <c r="K111" i="1" s="1"/>
  <c r="I105" i="1"/>
  <c r="M105" i="1" s="1"/>
  <c r="N38" i="1"/>
  <c r="H107" i="1"/>
  <c r="L107" i="1" s="1"/>
  <c r="F114" i="1"/>
  <c r="J114" i="1" s="1"/>
  <c r="N116" i="1"/>
  <c r="P116" i="1" s="1"/>
  <c r="N100" i="1"/>
  <c r="I113" i="1"/>
  <c r="M113" i="1" s="1"/>
  <c r="H90" i="1"/>
  <c r="L90" i="1" s="1"/>
  <c r="H98" i="1"/>
  <c r="L98" i="1" s="1"/>
  <c r="G100" i="1"/>
  <c r="K100" i="1" s="1"/>
  <c r="F94" i="1"/>
  <c r="J94" i="1" s="1"/>
  <c r="I95" i="1"/>
  <c r="M95" i="1" s="1"/>
  <c r="I100" i="1"/>
  <c r="M100" i="1" s="1"/>
  <c r="H97" i="1"/>
  <c r="L97" i="1" s="1"/>
  <c r="F146" i="1"/>
  <c r="J146" i="1" s="1"/>
  <c r="F130" i="1"/>
  <c r="J130" i="1" s="1"/>
  <c r="I118" i="1"/>
  <c r="M118" i="1" s="1"/>
  <c r="N51" i="1"/>
  <c r="N118" i="1" s="1"/>
  <c r="P118" i="1" s="1"/>
  <c r="H135" i="1"/>
  <c r="L135" i="1" s="1"/>
  <c r="H142" i="1"/>
  <c r="L142" i="1" s="1"/>
  <c r="G139" i="1"/>
  <c r="K139" i="1" s="1"/>
  <c r="G123" i="1"/>
  <c r="K123" i="1" s="1"/>
  <c r="F141" i="1"/>
  <c r="J141" i="1" s="1"/>
  <c r="F125" i="1"/>
  <c r="J125" i="1" s="1"/>
  <c r="H137" i="1"/>
  <c r="L137" i="1" s="1"/>
  <c r="H124" i="1"/>
  <c r="L124" i="1" s="1"/>
  <c r="G122" i="1"/>
  <c r="K122" i="1" s="1"/>
  <c r="H121" i="1"/>
  <c r="L121" i="1" s="1"/>
  <c r="G128" i="1"/>
  <c r="K128" i="1" s="1"/>
  <c r="F105" i="1"/>
  <c r="J105" i="1" s="1"/>
  <c r="G124" i="1"/>
  <c r="K124" i="1" s="1"/>
  <c r="I136" i="1"/>
  <c r="M136" i="1" s="1"/>
  <c r="G106" i="1"/>
  <c r="K106" i="1" s="1"/>
  <c r="I152" i="1"/>
  <c r="M152" i="1" s="1"/>
  <c r="G132" i="1"/>
  <c r="K132" i="1" s="1"/>
  <c r="I140" i="1"/>
  <c r="M140" i="1" s="1"/>
  <c r="I116" i="1"/>
  <c r="M116" i="1" s="1"/>
  <c r="F132" i="1"/>
  <c r="J132" i="1" s="1"/>
  <c r="H139" i="1"/>
  <c r="L139" i="1" s="1"/>
  <c r="N72" i="1"/>
  <c r="N139" i="1" s="1"/>
  <c r="P139" i="1" s="1"/>
  <c r="F127" i="1"/>
  <c r="J127" i="1" s="1"/>
  <c r="G90" i="1"/>
  <c r="K90" i="1" s="1"/>
  <c r="F128" i="1"/>
  <c r="J128" i="1" s="1"/>
  <c r="G137" i="1"/>
  <c r="K137" i="1" s="1"/>
  <c r="F123" i="1"/>
  <c r="J123" i="1" s="1"/>
  <c r="G140" i="1"/>
  <c r="K140" i="1" s="1"/>
  <c r="H116" i="1"/>
  <c r="L116" i="1" s="1"/>
  <c r="G152" i="1"/>
  <c r="K152" i="1" s="1"/>
  <c r="I143" i="1"/>
  <c r="M143" i="1" s="1"/>
  <c r="G117" i="1"/>
  <c r="K117" i="1" s="1"/>
  <c r="H152" i="1"/>
  <c r="L152" i="1" s="1"/>
  <c r="I125" i="1"/>
  <c r="M125" i="1" s="1"/>
  <c r="I106" i="1"/>
  <c r="M106" i="1" s="1"/>
  <c r="N112" i="1"/>
  <c r="P112" i="1" s="1"/>
  <c r="N96" i="1"/>
  <c r="G105" i="1"/>
  <c r="K105" i="1" s="1"/>
  <c r="H126" i="1"/>
  <c r="L126" i="1" s="1"/>
  <c r="F109" i="1"/>
  <c r="J109" i="1" s="1"/>
  <c r="N41" i="1"/>
  <c r="I108" i="1"/>
  <c r="M108" i="1" s="1"/>
  <c r="H144" i="1"/>
  <c r="L144" i="1" s="1"/>
  <c r="H96" i="1"/>
  <c r="L96" i="1" s="1"/>
  <c r="I93" i="1"/>
  <c r="M93" i="1" s="1"/>
  <c r="I96" i="1"/>
  <c r="M96" i="1" s="1"/>
  <c r="F144" i="1"/>
  <c r="J144" i="1" s="1"/>
  <c r="H118" i="1"/>
  <c r="L118" i="1" s="1"/>
  <c r="F139" i="1"/>
  <c r="J139" i="1" s="1"/>
  <c r="I148" i="1"/>
  <c r="M148" i="1" s="1"/>
  <c r="N81" i="1"/>
  <c r="N148" i="1" s="1"/>
  <c r="P148" i="1" s="1"/>
  <c r="H94" i="1"/>
  <c r="L94" i="1" s="1"/>
  <c r="I91" i="1"/>
  <c r="M91" i="1" s="1"/>
  <c r="I146" i="1"/>
  <c r="M146" i="1" s="1"/>
  <c r="N79" i="1"/>
  <c r="N146" i="1" s="1"/>
  <c r="P146" i="1" s="1"/>
  <c r="F142" i="1"/>
  <c r="J142" i="1" s="1"/>
  <c r="F126" i="1"/>
  <c r="J126" i="1" s="1"/>
  <c r="H130" i="1"/>
  <c r="L130" i="1" s="1"/>
  <c r="H127" i="1"/>
  <c r="L127" i="1" s="1"/>
  <c r="G151" i="1"/>
  <c r="K151" i="1" s="1"/>
  <c r="G135" i="1"/>
  <c r="K135" i="1" s="1"/>
  <c r="G119" i="1"/>
  <c r="K119" i="1" s="1"/>
  <c r="F137" i="1"/>
  <c r="J137" i="1" s="1"/>
  <c r="F121" i="1"/>
  <c r="J121" i="1" s="1"/>
  <c r="I132" i="1"/>
  <c r="M132" i="1" s="1"/>
  <c r="N65" i="1"/>
  <c r="N132" i="1" s="1"/>
  <c r="P132" i="1" s="1"/>
  <c r="G146" i="1"/>
  <c r="K146" i="1" s="1"/>
  <c r="H149" i="1"/>
  <c r="L149" i="1" s="1"/>
  <c r="H136" i="1"/>
  <c r="L136" i="1" s="1"/>
  <c r="H120" i="1"/>
  <c r="L120" i="1" s="1"/>
  <c r="I129" i="1"/>
  <c r="M129" i="1" s="1"/>
  <c r="H114" i="1"/>
  <c r="L114" i="1" s="1"/>
  <c r="G144" i="1"/>
  <c r="K144" i="1" s="1"/>
  <c r="I121" i="1"/>
  <c r="M121" i="1" s="1"/>
  <c r="I141" i="1"/>
  <c r="M141" i="1" s="1"/>
  <c r="G109" i="1"/>
  <c r="K109" i="1" s="1"/>
  <c r="I139" i="1"/>
  <c r="M139" i="1" s="1"/>
  <c r="I112" i="1"/>
  <c r="M112" i="1" s="1"/>
  <c r="F115" i="1"/>
  <c r="J115" i="1" s="1"/>
  <c r="H125" i="1"/>
  <c r="L125" i="1" s="1"/>
  <c r="G108" i="1"/>
  <c r="K108" i="1" s="1"/>
  <c r="F106" i="1"/>
  <c r="J106" i="1" s="1"/>
  <c r="G98" i="1"/>
  <c r="K98" i="1" s="1"/>
  <c r="G142" i="1"/>
  <c r="K142" i="1" s="1"/>
  <c r="H146" i="1"/>
  <c r="L146" i="1" s="1"/>
  <c r="H131" i="1"/>
  <c r="L131" i="1" s="1"/>
  <c r="N64" i="1"/>
  <c r="N131" i="1" s="1"/>
  <c r="P131" i="1" s="1"/>
  <c r="G121" i="1"/>
  <c r="K121" i="1" s="1"/>
  <c r="G150" i="1"/>
  <c r="K150" i="1" s="1"/>
  <c r="G118" i="1"/>
  <c r="K118" i="1" s="1"/>
  <c r="I145" i="1"/>
  <c r="M145" i="1" s="1"/>
  <c r="H93" i="1"/>
  <c r="L93" i="1" s="1"/>
  <c r="H92" i="1"/>
  <c r="L92" i="1" s="1"/>
  <c r="H89" i="1"/>
  <c r="L89" i="1" s="1"/>
  <c r="F99" i="1"/>
  <c r="J99" i="1" s="1"/>
  <c r="I92" i="1"/>
  <c r="M92" i="1" s="1"/>
  <c r="F90" i="1"/>
  <c r="J90" i="1" s="1"/>
  <c r="I130" i="1"/>
  <c r="M130" i="1" s="1"/>
  <c r="N63" i="1"/>
  <c r="N130" i="1" s="1"/>
  <c r="P130" i="1" s="1"/>
  <c r="F140" i="1"/>
  <c r="J140" i="1" s="1"/>
  <c r="F124" i="1"/>
  <c r="J124" i="1" s="1"/>
  <c r="N52" i="1"/>
  <c r="N119" i="1" s="1"/>
  <c r="P119" i="1" s="1"/>
  <c r="I119" i="1"/>
  <c r="M119" i="1" s="1"/>
  <c r="H123" i="1"/>
  <c r="L123" i="1" s="1"/>
  <c r="N56" i="1"/>
  <c r="N123" i="1" s="1"/>
  <c r="P123" i="1" s="1"/>
  <c r="G149" i="1"/>
  <c r="K149" i="1" s="1"/>
  <c r="G133" i="1"/>
  <c r="K133" i="1" s="1"/>
  <c r="F151" i="1"/>
  <c r="J151" i="1" s="1"/>
  <c r="F135" i="1"/>
  <c r="J135" i="1" s="1"/>
  <c r="F119" i="1"/>
  <c r="J119" i="1" s="1"/>
  <c r="H148" i="1"/>
  <c r="L148" i="1" s="1"/>
  <c r="I142" i="1"/>
  <c r="M142" i="1" s="1"/>
  <c r="N75" i="1"/>
  <c r="N142" i="1" s="1"/>
  <c r="P142" i="1" s="1"/>
  <c r="H145" i="1"/>
  <c r="L145" i="1" s="1"/>
  <c r="H128" i="1"/>
  <c r="L128" i="1" s="1"/>
  <c r="I131" i="1"/>
  <c r="M131" i="1" s="1"/>
  <c r="G148" i="1"/>
  <c r="K148" i="1" s="1"/>
  <c r="H112" i="1"/>
  <c r="L112" i="1" s="1"/>
  <c r="G116" i="1"/>
  <c r="K116" i="1" s="1"/>
  <c r="F116" i="1"/>
  <c r="J116" i="1" s="1"/>
  <c r="I135" i="1"/>
  <c r="M135" i="1" s="1"/>
  <c r="H119" i="1"/>
  <c r="L119" i="1" s="1"/>
  <c r="G113" i="1"/>
  <c r="K113" i="1" s="1"/>
  <c r="N70" i="1"/>
  <c r="N137" i="1" s="1"/>
  <c r="P137" i="1" s="1"/>
  <c r="N109" i="1"/>
  <c r="P109" i="1" s="1"/>
  <c r="N93" i="1"/>
  <c r="F107" i="1"/>
  <c r="J107" i="1" s="1"/>
  <c r="H95" i="1"/>
  <c r="L95" i="1" s="1"/>
  <c r="G93" i="1"/>
  <c r="K93" i="1" s="1"/>
  <c r="F97" i="1"/>
  <c r="J97" i="1" s="1"/>
  <c r="I122" i="1"/>
  <c r="M122" i="1" s="1"/>
  <c r="N55" i="1"/>
  <c r="N122" i="1" s="1"/>
  <c r="P122" i="1" s="1"/>
  <c r="F122" i="1"/>
  <c r="J122" i="1" s="1"/>
  <c r="G147" i="1"/>
  <c r="K147" i="1" s="1"/>
  <c r="F133" i="1"/>
  <c r="J133" i="1" s="1"/>
  <c r="G138" i="1"/>
  <c r="K138" i="1" s="1"/>
  <c r="H141" i="1"/>
  <c r="L141" i="1" s="1"/>
  <c r="F117" i="1"/>
  <c r="J117" i="1" s="1"/>
  <c r="I151" i="1"/>
  <c r="M151" i="1" s="1"/>
  <c r="H110" i="1"/>
  <c r="L110" i="1" s="1"/>
  <c r="G114" i="1"/>
  <c r="K114" i="1" s="1"/>
  <c r="F112" i="1"/>
  <c r="J112" i="1" s="1"/>
  <c r="N48" i="1"/>
  <c r="I115" i="1"/>
  <c r="M115" i="1" s="1"/>
  <c r="G91" i="1"/>
  <c r="K91" i="1" s="1"/>
  <c r="G107" i="1"/>
  <c r="K107" i="1" s="1"/>
  <c r="N54" i="1"/>
  <c r="N121" i="1" s="1"/>
  <c r="P121" i="1" s="1"/>
  <c r="I109" i="1"/>
  <c r="M109" i="1" s="1"/>
  <c r="F148" i="1"/>
  <c r="J148" i="1" s="1"/>
  <c r="I126" i="1"/>
  <c r="M126" i="1" s="1"/>
  <c r="N59" i="1"/>
  <c r="N126" i="1" s="1"/>
  <c r="P126" i="1" s="1"/>
  <c r="F143" i="1"/>
  <c r="J143" i="1" s="1"/>
  <c r="H105" i="1"/>
  <c r="L105" i="1" s="1"/>
  <c r="I137" i="1"/>
  <c r="M137" i="1" s="1"/>
  <c r="H101" i="1"/>
  <c r="L101" i="1" s="1"/>
  <c r="G92" i="1"/>
  <c r="K92" i="1" s="1"/>
  <c r="F138" i="1"/>
  <c r="J138" i="1" s="1"/>
  <c r="H151" i="1"/>
  <c r="L151" i="1" s="1"/>
  <c r="I150" i="1"/>
  <c r="M150" i="1" s="1"/>
  <c r="N83" i="1"/>
  <c r="N150" i="1" s="1"/>
  <c r="P150" i="1" s="1"/>
  <c r="G131" i="1"/>
  <c r="K131" i="1" s="1"/>
  <c r="F149" i="1"/>
  <c r="J149" i="1" s="1"/>
  <c r="I134" i="1"/>
  <c r="M134" i="1" s="1"/>
  <c r="N67" i="1"/>
  <c r="N134" i="1" s="1"/>
  <c r="P134" i="1" s="1"/>
  <c r="H132" i="1"/>
  <c r="L132" i="1" s="1"/>
  <c r="G136" i="1"/>
  <c r="K136" i="1" s="1"/>
  <c r="I89" i="1"/>
  <c r="M89" i="1" s="1"/>
  <c r="F100" i="1"/>
  <c r="J100" i="1" s="1"/>
  <c r="I101" i="1"/>
  <c r="M101" i="1" s="1"/>
  <c r="I98" i="1"/>
  <c r="M98" i="1" s="1"/>
  <c r="F152" i="1"/>
  <c r="J152" i="1" s="1"/>
  <c r="F136" i="1"/>
  <c r="J136" i="1" s="1"/>
  <c r="F120" i="1"/>
  <c r="J120" i="1" s="1"/>
  <c r="H147" i="1"/>
  <c r="L147" i="1" s="1"/>
  <c r="N80" i="1"/>
  <c r="N147" i="1" s="1"/>
  <c r="P147" i="1" s="1"/>
  <c r="I138" i="1"/>
  <c r="M138" i="1" s="1"/>
  <c r="N71" i="1"/>
  <c r="N138" i="1" s="1"/>
  <c r="P138" i="1" s="1"/>
  <c r="G145" i="1"/>
  <c r="K145" i="1" s="1"/>
  <c r="G129" i="1"/>
  <c r="K129" i="1" s="1"/>
  <c r="F147" i="1"/>
  <c r="J147" i="1" s="1"/>
  <c r="F131" i="1"/>
  <c r="J131" i="1" s="1"/>
  <c r="H138" i="1"/>
  <c r="L138" i="1" s="1"/>
  <c r="I144" i="1"/>
  <c r="M144" i="1" s="1"/>
  <c r="N77" i="1"/>
  <c r="N144" i="1" s="1"/>
  <c r="P144" i="1" s="1"/>
  <c r="G134" i="1"/>
  <c r="K134" i="1" s="1"/>
  <c r="H133" i="1"/>
  <c r="L133" i="1" s="1"/>
  <c r="F113" i="1"/>
  <c r="J113" i="1" s="1"/>
  <c r="I114" i="1"/>
  <c r="M114" i="1" s="1"/>
  <c r="N47" i="1"/>
  <c r="I133" i="1"/>
  <c r="M133" i="1" s="1"/>
  <c r="H108" i="1"/>
  <c r="L108" i="1" s="1"/>
  <c r="N60" i="1"/>
  <c r="N127" i="1" s="1"/>
  <c r="P127" i="1" s="1"/>
  <c r="G112" i="1"/>
  <c r="K112" i="1" s="1"/>
  <c r="I124" i="1"/>
  <c r="M124" i="1" s="1"/>
  <c r="I120" i="1"/>
  <c r="M120" i="1" s="1"/>
  <c r="F110" i="1"/>
  <c r="J110" i="1" s="1"/>
  <c r="N44" i="1"/>
  <c r="I111" i="1"/>
  <c r="M111" i="1" s="1"/>
  <c r="G120" i="1"/>
  <c r="K120" i="1" s="1"/>
  <c r="N69" i="1"/>
  <c r="N136" i="1" s="1"/>
  <c r="P136" i="1" s="1"/>
  <c r="I127" i="1"/>
  <c r="M127" i="1" s="1"/>
  <c r="H117" i="1"/>
  <c r="L117" i="1" s="1"/>
  <c r="N117" i="1"/>
  <c r="P117" i="1" s="1"/>
  <c r="N101" i="1"/>
  <c r="F134" i="1"/>
  <c r="J134" i="1" s="1"/>
  <c r="F118" i="1"/>
  <c r="J118" i="1" s="1"/>
  <c r="H143" i="1"/>
  <c r="L143" i="1" s="1"/>
  <c r="H150" i="1"/>
  <c r="L150" i="1" s="1"/>
  <c r="G143" i="1"/>
  <c r="K143" i="1" s="1"/>
  <c r="G127" i="1"/>
  <c r="K127" i="1" s="1"/>
  <c r="F145" i="1"/>
  <c r="J145" i="1" s="1"/>
  <c r="F129" i="1"/>
  <c r="J129" i="1" s="1"/>
  <c r="H134" i="1"/>
  <c r="L134" i="1" s="1"/>
  <c r="I128" i="1"/>
  <c r="M128" i="1" s="1"/>
  <c r="N61" i="1"/>
  <c r="N128" i="1" s="1"/>
  <c r="P128" i="1" s="1"/>
  <c r="G130" i="1"/>
  <c r="K130" i="1" s="1"/>
  <c r="H129" i="1"/>
  <c r="L129" i="1" s="1"/>
  <c r="F111" i="1"/>
  <c r="J111" i="1" s="1"/>
  <c r="N58" i="1"/>
  <c r="N125" i="1" s="1"/>
  <c r="P125" i="1" s="1"/>
  <c r="I110" i="1"/>
  <c r="M110" i="1" s="1"/>
  <c r="N43" i="1"/>
  <c r="I149" i="1"/>
  <c r="M149" i="1" s="1"/>
  <c r="H106" i="1"/>
  <c r="L106" i="1" s="1"/>
  <c r="G110" i="1"/>
  <c r="K110" i="1" s="1"/>
  <c r="H115" i="1"/>
  <c r="L115" i="1" s="1"/>
  <c r="G115" i="1"/>
  <c r="K115" i="1" s="1"/>
  <c r="F108" i="1"/>
  <c r="J108" i="1" s="1"/>
  <c r="I107" i="1"/>
  <c r="M107" i="1" s="1"/>
  <c r="N40" i="1"/>
  <c r="H113" i="1"/>
  <c r="L113" i="1" s="1"/>
  <c r="I123" i="1"/>
  <c r="M123" i="1" s="1"/>
  <c r="H109" i="1"/>
  <c r="L109" i="1" s="1"/>
  <c r="N46" i="1"/>
  <c r="I117" i="1"/>
  <c r="M117" i="1" s="1"/>
  <c r="N113" i="1" l="1"/>
  <c r="P113" i="1" s="1"/>
  <c r="N97" i="1"/>
  <c r="N105" i="1"/>
  <c r="P105" i="1" s="1"/>
  <c r="N89" i="1"/>
  <c r="N115" i="1"/>
  <c r="P115" i="1" s="1"/>
  <c r="N99" i="1"/>
  <c r="N108" i="1"/>
  <c r="P108" i="1" s="1"/>
  <c r="N92" i="1"/>
  <c r="N107" i="1"/>
  <c r="P107" i="1" s="1"/>
  <c r="N91" i="1"/>
  <c r="N110" i="1"/>
  <c r="P110" i="1" s="1"/>
  <c r="N94" i="1"/>
  <c r="N111" i="1"/>
  <c r="P111" i="1" s="1"/>
  <c r="N95" i="1"/>
  <c r="N114" i="1"/>
  <c r="P114" i="1" s="1"/>
  <c r="N98" i="1"/>
</calcChain>
</file>

<file path=xl/sharedStrings.xml><?xml version="1.0" encoding="utf-8"?>
<sst xmlns="http://schemas.openxmlformats.org/spreadsheetml/2006/main" count="4112" uniqueCount="561">
  <si>
    <t>https://www.facebook.com/kerekes5530/photos/a.374696465987542/861220507335133/?type=3&amp;theater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</si>
  <si>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</si>
  <si>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</si>
  <si>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</si>
  <si>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</si>
  <si>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</si>
  <si>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</si>
  <si>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</si>
  <si>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</si>
  <si>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</si>
  <si>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</si>
  <si>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</si>
  <si>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</si>
  <si>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</si>
  <si>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A1</t>
  </si>
  <si>
    <t>A2</t>
  </si>
  <si>
    <t>Y</t>
  </si>
  <si>
    <t>sorszám</t>
  </si>
  <si>
    <t>Azonos�t�:</t>
  </si>
  <si>
    <t>Teszt</t>
  </si>
  <si>
    <t>Objektumok:</t>
  </si>
  <si>
    <t>Attrib�tumok:</t>
  </si>
  <si>
    <t>Lepcs�k:</t>
  </si>
  <si>
    <t>Eltol�s:</t>
  </si>
  <si>
    <t>Le�r�s:</t>
  </si>
  <si>
    <t>COCO MCM: Teszt</t>
  </si>
  <si>
    <t>Rangsor</t>
  </si>
  <si>
    <t>X(A1)</t>
  </si>
  <si>
    <t>X(A2)</t>
  </si>
  <si>
    <t>Y(A3)</t>
  </si>
  <si>
    <t>L�pcs�k(1)</t>
  </si>
  <si>
    <t>S1</t>
  </si>
  <si>
    <t>(10733+10733)/(2)=10733</t>
  </si>
  <si>
    <t>(0+0)/(2)=0</t>
  </si>
  <si>
    <t>S2</t>
  </si>
  <si>
    <t>S3</t>
  </si>
  <si>
    <t>(0+8778)/(2)=4389</t>
  </si>
  <si>
    <t>S4</t>
  </si>
  <si>
    <t>(9467+9467)/(2)=9467</t>
  </si>
  <si>
    <t>S5</t>
  </si>
  <si>
    <t>S6</t>
  </si>
  <si>
    <t>S7</t>
  </si>
  <si>
    <t>(9471+693)/(2)=5082</t>
  </si>
  <si>
    <t>(99+99)/(2)=99</t>
  </si>
  <si>
    <t>S8</t>
  </si>
  <si>
    <t>(707+9529)/(2)=5118</t>
  </si>
  <si>
    <t>S9</t>
  </si>
  <si>
    <t>S10</t>
  </si>
  <si>
    <t>(8778+0)/(2)=4389</t>
  </si>
  <si>
    <t>(495+495)/(2)=495</t>
  </si>
  <si>
    <t>S11</t>
  </si>
  <si>
    <t>(1452+1452)/(2)=1452</t>
  </si>
  <si>
    <t>S12</t>
  </si>
  <si>
    <t>(8378+8378)/(2)=8378</t>
  </si>
  <si>
    <t>(1749+1749)/(2)=1749</t>
  </si>
  <si>
    <t>S13</t>
  </si>
  <si>
    <t>(8786+8786)/(2)=8786</t>
  </si>
  <si>
    <t>(1642+10420)/(2)=6031</t>
  </si>
  <si>
    <t>L�pcs�k(2)</t>
  </si>
  <si>
    <t>COCO:MCM</t>
  </si>
  <si>
    <t>Becsl�s</t>
  </si>
  <si>
    <t>T�ny+0</t>
  </si>
  <si>
    <t>Delta</t>
  </si>
  <si>
    <t>Delta/T�ny</t>
  </si>
  <si>
    <t>S1 �sszeg:</t>
  </si>
  <si>
    <t>S13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</si>
  <si>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</si>
  <si>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</si>
  <si>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</si>
  <si>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</si>
  <si>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</si>
  <si>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</si>
  <si>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Maxim�lis mem�ria haszn�lat: 1.32 Mb</t>
  </si>
  <si>
    <t>A futtat�s id�tartama: 0.19 mp (0 p)</t>
  </si>
  <si>
    <t>A1i</t>
  </si>
  <si>
    <t>A2i</t>
  </si>
  <si>
    <t>COCO STD: 4824325</t>
  </si>
  <si>
    <t>X(A3)</t>
  </si>
  <si>
    <t>X(A4)</t>
  </si>
  <si>
    <t>Y(A5)</t>
  </si>
  <si>
    <t>(2248+1947)/(2)=2097.5</t>
  </si>
  <si>
    <t>(301+0)/(2)=150.5</t>
  </si>
  <si>
    <t>(10127+10420)/(2)=10273.5</t>
  </si>
  <si>
    <t>(1089+1089)/(2)=1089</t>
  </si>
  <si>
    <t>(10127+10127)/(2)=10127</t>
  </si>
  <si>
    <t>(9830+9830)/(2)=9830</t>
  </si>
  <si>
    <t>(8378+248)/(2)=4313</t>
  </si>
  <si>
    <t>(8980+9281)/(2)=9130.5</t>
  </si>
  <si>
    <t>(986+693)/(2)=839.5</t>
  </si>
  <si>
    <t>(206+8637)/(2)=4421.5</t>
  </si>
  <si>
    <t>(249+0)/(2)=124.5</t>
  </si>
  <si>
    <t>(256+248)/(2)=252</t>
  </si>
  <si>
    <t>(107+8538)/(2)=4322.5</t>
  </si>
  <si>
    <t>(107+400)/(2)=253.5</t>
  </si>
  <si>
    <t>COCO:STD</t>
  </si>
  <si>
    <t>Open url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</si>
  <si>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1.32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</si>
  <si>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0.03 mp (0 p)</t>
    </r>
  </si>
  <si>
    <t>Y_mcm</t>
  </si>
  <si>
    <t>Y_std</t>
  </si>
  <si>
    <t>A futtat�s id�tartama: 0.03 mp (0 p)</t>
  </si>
  <si>
    <t>A3=A1-A2</t>
  </si>
  <si>
    <t>A4=A1+A2</t>
  </si>
  <si>
    <t>A1*A2</t>
  </si>
  <si>
    <t>A1/A2</t>
  </si>
  <si>
    <t>A1+A2</t>
  </si>
  <si>
    <t>A1-A2</t>
  </si>
  <si>
    <t>(A1*A2)i</t>
  </si>
  <si>
    <t>(A1/A2)i</t>
  </si>
  <si>
    <t>(A1+A2)i</t>
  </si>
  <si>
    <t>(A1-A2)i</t>
  </si>
  <si>
    <t>COCO STD: 4980558</t>
  </si>
  <si>
    <t>X(A5)</t>
  </si>
  <si>
    <t>X(A6)</t>
  </si>
  <si>
    <t>X(A7)</t>
  </si>
  <si>
    <t>X(A8)</t>
  </si>
  <si>
    <t>X(A9)</t>
  </si>
  <si>
    <t>X(A10)</t>
  </si>
  <si>
    <t>X(A11)</t>
  </si>
  <si>
    <t>X(A12)</t>
  </si>
  <si>
    <t>Y(A13)</t>
  </si>
  <si>
    <t>(0+0)/(1)=0</t>
  </si>
  <si>
    <t>(0+7675)/(1)=7675</t>
  </si>
  <si>
    <t>(0+8641)/(1)=8641</t>
  </si>
  <si>
    <t>(0+9467)/(1)=9467</t>
  </si>
  <si>
    <t>(0+1365)/(1)=1365</t>
  </si>
  <si>
    <t>(0+1107)/(1)=1107</t>
  </si>
  <si>
    <t>(0+4)/(1)=4</t>
  </si>
  <si>
    <t>(0+7461)/(1)=7461</t>
  </si>
  <si>
    <t>(0+396)/(1)=396</t>
  </si>
  <si>
    <t>(0+1266)/(1)=1266</t>
  </si>
  <si>
    <t>(0+1313)/(1)=1313</t>
  </si>
  <si>
    <t>(0+755)/(1)=755</t>
  </si>
  <si>
    <t>(0+913)/(1)=913</t>
  </si>
  <si>
    <t>(0+103)/(1)=103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</si>
  <si>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1.35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</si>
  <si>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0.04 mp (0 p)</t>
    </r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</si>
  <si>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</si>
  <si>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</si>
  <si>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</si>
  <si>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</si>
  <si>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</si>
  <si>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</si>
  <si>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</si>
  <si>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</si>
  <si>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</si>
  <si>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</si>
  <si>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</si>
  <si>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</si>
  <si>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</si>
  <si>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</si>
  <si>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</si>
  <si>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</si>
  <si>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</si>
  <si>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</si>
  <si>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</si>
  <si>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</si>
  <si>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</si>
  <si>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</si>
  <si>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</si>
  <si>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</si>
  <si>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</si>
  <si>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</si>
  <si>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</si>
  <si>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</si>
  <si>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</si>
  <si>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</si>
  <si>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</si>
  <si>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</si>
  <si>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</si>
  <si>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</si>
  <si>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</si>
  <si>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COCO STD: 3630637</t>
  </si>
  <si>
    <t>(101+0)/(2)=50.5</t>
  </si>
  <si>
    <t>(1366+27)/(2)=696.5</t>
  </si>
  <si>
    <t>(3924+969)/(2)=2446.5</t>
  </si>
  <si>
    <t>(0+8346.9)/(2)=4173.45</t>
  </si>
  <si>
    <t>(10306.9+8574.9)/(2)=9440.95</t>
  </si>
  <si>
    <t>(103+0)/(2)=51.5</t>
  </si>
  <si>
    <t>(1309+1468)/(2)=1388.5</t>
  </si>
  <si>
    <t>(16+5914)/(2)=2965</t>
  </si>
  <si>
    <t>(505+1563)/(2)=1034</t>
  </si>
  <si>
    <t>(3181+632)/(2)=1906.5</t>
  </si>
  <si>
    <t>(3924+876)/(2)=2400</t>
  </si>
  <si>
    <t>(0+2888)/(2)=1444</t>
  </si>
  <si>
    <t>(905+1042)/(2)=973.5</t>
  </si>
  <si>
    <t>(3181+606)/(2)=1893.5</t>
  </si>
  <si>
    <t>(10001.9+8574.9)/(2)=9288.45</t>
  </si>
  <si>
    <t>(505+754)/(2)=629.5</t>
  </si>
  <si>
    <t>(3712+131)/(2)=1921.5</t>
  </si>
  <si>
    <t>(0+2688)/(2)=1344</t>
  </si>
  <si>
    <t>(9964.9+8574.9)/(2)=9269.95</t>
  </si>
  <si>
    <t>(3181+7)/(2)=1594</t>
  </si>
  <si>
    <t>(9562.9+8373.9)/(2)=8968.45</t>
  </si>
  <si>
    <t>(505+642)/(2)=573.5</t>
  </si>
  <si>
    <t>(301+1563)/(2)=932</t>
  </si>
  <si>
    <t>(424+131)/(2)=277.5</t>
  </si>
  <si>
    <t>(0+2569)/(2)=1284.5</t>
  </si>
  <si>
    <t>(404+642)/(2)=523</t>
  </si>
  <si>
    <t>(3179+7)/(2)=1593</t>
  </si>
  <si>
    <t>(119+131)/(2)=125</t>
  </si>
  <si>
    <t>(0+219)/(2)=109.5</t>
  </si>
  <si>
    <t>(291+7)/(2)=149</t>
  </si>
  <si>
    <t>(0+7)/(2)=3.5</t>
  </si>
  <si>
    <t>(0+2206)/(2)=1103</t>
  </si>
  <si>
    <t>(9562.9+8272.9)/(2)=8917.95</t>
  </si>
  <si>
    <t>(16+5896)/(2)=2956</t>
  </si>
  <si>
    <t>(0+131)/(2)=65.5</t>
  </si>
  <si>
    <t>(9263.9+8160.9)/(2)=8712.45</t>
  </si>
  <si>
    <t>S14</t>
  </si>
  <si>
    <t>(0+1780)/(2)=890</t>
  </si>
  <si>
    <t>S15</t>
  </si>
  <si>
    <t>(1366+0)/(2)=683</t>
  </si>
  <si>
    <t>(9263.9+8051.9)/(2)=8657.95</t>
  </si>
  <si>
    <t>S16</t>
  </si>
  <si>
    <t>(1364+0)/(2)=682</t>
  </si>
  <si>
    <t>(12+5518)/(2)=2765</t>
  </si>
  <si>
    <t>(0+1343)/(2)=671.5</t>
  </si>
  <si>
    <t>S17</t>
  </si>
  <si>
    <t>(0+1556)/(2)=778</t>
  </si>
  <si>
    <t>(9263.9+8044.9)/(2)=8654.45</t>
  </si>
  <si>
    <t>S18</t>
  </si>
  <si>
    <t>(9164.9+8044.9)/(2)=8604.95</t>
  </si>
  <si>
    <t>(0+5518)/(2)=2759</t>
  </si>
  <si>
    <t>S19</t>
  </si>
  <si>
    <t>(9063.9+7844.9)/(2)=8454.45</t>
  </si>
  <si>
    <t>S20</t>
  </si>
  <si>
    <t>(0+1455)/(2)=727.5</t>
  </si>
  <si>
    <t>(0+9)/(2)=4.5</t>
  </si>
  <si>
    <t>S21</t>
  </si>
  <si>
    <t>(0+992)/(2)=496</t>
  </si>
  <si>
    <t>S22</t>
  </si>
  <si>
    <t>(8962.9+7844.9)/(2)=8403.95</t>
  </si>
  <si>
    <t>S23</t>
  </si>
  <si>
    <t>(0+661)/(2)=330.5</t>
  </si>
  <si>
    <t>S24</t>
  </si>
  <si>
    <t>S25</t>
  </si>
  <si>
    <t>(1257+0)/(2)=628.5</t>
  </si>
  <si>
    <t>(8861.9+7635.9)/(2)=8248.95</t>
  </si>
  <si>
    <t>S26</t>
  </si>
  <si>
    <t>(0+1014)/(2)=507</t>
  </si>
  <si>
    <t>S27</t>
  </si>
  <si>
    <t>(1255+0)/(2)=627.5</t>
  </si>
  <si>
    <t>(8760.9+7635.9)/(2)=8198.45</t>
  </si>
  <si>
    <t>S28</t>
  </si>
  <si>
    <t>(8469.9+1650)/(2)=5059.95</t>
  </si>
  <si>
    <t>S29</t>
  </si>
  <si>
    <t>S30</t>
  </si>
  <si>
    <t>(8300.9+1650)/(2)=4975.45</t>
  </si>
  <si>
    <t>S31</t>
  </si>
  <si>
    <t>(8197.9+1227)/(2)=4712.45</t>
  </si>
  <si>
    <t>S32</t>
  </si>
  <si>
    <t>S33</t>
  </si>
  <si>
    <t>(7985.9+1227)/(2)=4606.45</t>
  </si>
  <si>
    <t>(0+108)/(2)=54</t>
  </si>
  <si>
    <t>S34</t>
  </si>
  <si>
    <t>(849+0)/(2)=424.5</t>
  </si>
  <si>
    <t>S35</t>
  </si>
  <si>
    <t>(7690.9+1227)/(2)=4458.95</t>
  </si>
  <si>
    <t>S36</t>
  </si>
  <si>
    <t>(7690.9+1025)/(2)=4357.95</t>
  </si>
  <si>
    <t>S37</t>
  </si>
  <si>
    <t>(0+645)/(2)=322.5</t>
  </si>
  <si>
    <t>(7197.9+1025)/(2)=4111.45</t>
  </si>
  <si>
    <t>S38</t>
  </si>
  <si>
    <t>(7185.9+1025)/(2)=4105.45</t>
  </si>
  <si>
    <t>S39</t>
  </si>
  <si>
    <t>S40</t>
  </si>
  <si>
    <t>(0+525)/(2)=262.5</t>
  </si>
  <si>
    <t>(3993+1025)/(2)=2509</t>
  </si>
  <si>
    <t>S41</t>
  </si>
  <si>
    <t>(744+0)/(2)=372</t>
  </si>
  <si>
    <t>(3793+798)/(2)=2295.5</t>
  </si>
  <si>
    <t>S42</t>
  </si>
  <si>
    <t>(3690+697)/(2)=2193.5</t>
  </si>
  <si>
    <t>S43</t>
  </si>
  <si>
    <t>(0+333)/(2)=166.5</t>
  </si>
  <si>
    <t>(303+0)/(2)=151.5</t>
  </si>
  <si>
    <t>S44</t>
  </si>
  <si>
    <t>S45</t>
  </si>
  <si>
    <t>S46</t>
  </si>
  <si>
    <t>S47</t>
  </si>
  <si>
    <t>S48</t>
  </si>
  <si>
    <t>S48 �sszeg: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</si>
  <si>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1.47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</si>
  <si>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0.31 mp (0.01 p)</t>
    </r>
  </si>
  <si>
    <t>COCO STD: 5044449</t>
  </si>
  <si>
    <t>(10085.3+11771.9)/(2)=10928.6</t>
  </si>
  <si>
    <t>(10085.3+11471.5)/(2)=10778.4</t>
  </si>
  <si>
    <t>(10085.3+11368.1)/(2)=10726.7</t>
  </si>
  <si>
    <t>(9710.6+11368.1)/(2)=10539.35</t>
  </si>
  <si>
    <t>(9710.6+11266.6)/(2)=10488.6</t>
  </si>
  <si>
    <t>(9509.7+11266.6)/(2)=10388.15</t>
  </si>
  <si>
    <t>(9509.7+11163.2)/(2)=10336.45</t>
  </si>
  <si>
    <t>(9509.7+10960.2)/(2)=10235</t>
  </si>
  <si>
    <t>(9509.7+10461)/(2)=9985.35</t>
  </si>
  <si>
    <t>(9014.5+10113.4)/(2)=9563.95</t>
  </si>
  <si>
    <t>(8513.2+9527.8)/(2)=9020.55</t>
  </si>
  <si>
    <t>(8513.2+9432.4)/(2)=8972.8</t>
  </si>
  <si>
    <t>(8415.8+9432.4)/(2)=8924.1</t>
  </si>
  <si>
    <t>(8415.8+8825.7)/(2)=8620.75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</si>
  <si>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1.42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</si>
  <si>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0.08 mp (0 p)</t>
    </r>
  </si>
  <si>
    <t>COCO STD: 6091622</t>
  </si>
  <si>
    <t>(10040.3+2255.1)/(2)=6147.65</t>
  </si>
  <si>
    <t>(0+7785.2)/(2)=3892.6</t>
  </si>
  <si>
    <t>(8103.2+308)/(2)=4205.6</t>
  </si>
  <si>
    <t>(1917.1+9676.3)/(2)=5796.65</t>
  </si>
  <si>
    <t>(9927.3+2152.1)/(2)=6039.65</t>
  </si>
  <si>
    <t>(1818+9577.3)/(2)=5697.65</t>
  </si>
  <si>
    <t>(9927.3+2043.1)/(2)=5985.15</t>
  </si>
  <si>
    <t>(9802.3+2043.1)/(2)=5922.65</t>
  </si>
  <si>
    <t>(1818+9478.3)/(2)=5648.15</t>
  </si>
  <si>
    <t>(9747.3+1952.1)/(2)=5849.65</t>
  </si>
  <si>
    <t>(1673+9478.3)/(2)=5575.65</t>
  </si>
  <si>
    <t>(9747.3+1851)/(2)=5799.15</t>
  </si>
  <si>
    <t>(1620+9379.3)/(2)=5499.65</t>
  </si>
  <si>
    <t>(9646.3+1851)/(2)=5748.65</t>
  </si>
  <si>
    <t>(1521+9280.2)/(2)=5400.65</t>
  </si>
  <si>
    <t>(9499.3+1740)/(2)=5619.65</t>
  </si>
  <si>
    <t>(9398.3+1639)/(2)=5518.65</t>
  </si>
  <si>
    <t>(1323+9082.2)/(2)=5202.65</t>
  </si>
  <si>
    <t>(9398.3+1538)/(2)=5468.15</t>
  </si>
  <si>
    <t>(1188+8983.2)/(2)=5085.65</t>
  </si>
  <si>
    <t>(1188+8884.2)/(2)=5036.15</t>
  </si>
  <si>
    <t>(9297.3+1538)/(2)=5417.65</t>
  </si>
  <si>
    <t>(9196.2+1437)/(2)=5316.65</t>
  </si>
  <si>
    <t>(1125+8884.2)/(2)=5004.65</t>
  </si>
  <si>
    <t>(9196.2+1235)/(2)=5215.65</t>
  </si>
  <si>
    <t>(1125+8785.2)/(2)=4955.15</t>
  </si>
  <si>
    <t>(1010+8785.2)/(2)=4897.65</t>
  </si>
  <si>
    <t>(877+8636.2)/(2)=4756.65</t>
  </si>
  <si>
    <t>(8994.2+1235)/(2)=5114.65</t>
  </si>
  <si>
    <t>(792+8577.2)/(2)=4684.65</t>
  </si>
  <si>
    <t>(792+693)/(2)=742.5</t>
  </si>
  <si>
    <t>(683+693)/(2)=688</t>
  </si>
  <si>
    <t>(8893.2+1134)/(2)=5013.65</t>
  </si>
  <si>
    <t>(606+596)/(2)=601</t>
  </si>
  <si>
    <t>(8804.2+1045)/(2)=4924.65</t>
  </si>
  <si>
    <t>(8804.2+392)/(2)=4598.1</t>
  </si>
  <si>
    <t>(473+447)/(2)=460</t>
  </si>
  <si>
    <t>(8151.2+392)/(2)=4271.6</t>
  </si>
  <si>
    <t>(372+346)/(2)=359</t>
  </si>
  <si>
    <t>(372+392)/(2)=382</t>
  </si>
  <si>
    <t>(305+341)/(2)=323</t>
  </si>
  <si>
    <t>(275+293)/(2)=284</t>
  </si>
  <si>
    <t>(206+242)/(2)=224</t>
  </si>
  <si>
    <t>(168+144)/(2)=156</t>
  </si>
  <si>
    <t>(69+43)/(2)=56</t>
  </si>
  <si>
    <t>(206+99)/(2)=152.5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</si>
  <si>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1.44 Mb</t>
    </r>
  </si>
  <si>
    <t>rnd</t>
  </si>
  <si>
    <t>formula</t>
  </si>
  <si>
    <t>raw</t>
  </si>
  <si>
    <t>derived</t>
  </si>
  <si>
    <t>rank</t>
  </si>
  <si>
    <t>direct</t>
  </si>
  <si>
    <t>inverse</t>
  </si>
  <si>
    <t>authentic</t>
  </si>
  <si>
    <t>estimation</t>
  </si>
  <si>
    <t>Y vs mcm</t>
  </si>
  <si>
    <t>Y vs std</t>
  </si>
  <si>
    <t>abs</t>
  </si>
  <si>
    <t>system-based</t>
  </si>
  <si>
    <t>std</t>
  </si>
  <si>
    <t>I</t>
  </si>
  <si>
    <t>II</t>
  </si>
  <si>
    <t>III</t>
  </si>
  <si>
    <t>IV</t>
  </si>
  <si>
    <t>Y vs std(I-II-III-IV)</t>
  </si>
  <si>
    <t>std(1---12)</t>
  </si>
  <si>
    <t>Y vs std(1---12)</t>
  </si>
  <si>
    <t>integer</t>
  </si>
  <si>
    <t>Sheets</t>
  </si>
  <si>
    <t>demo</t>
  </si>
  <si>
    <t>The original task from the Internet</t>
  </si>
  <si>
    <t>task</t>
  </si>
  <si>
    <t>Approximations</t>
  </si>
  <si>
    <t>[2+2]A</t>
  </si>
  <si>
    <t>[2+2]A= basic attributes (2) and their inverse ranking views (+2)</t>
  </si>
  <si>
    <t>[2]A = just the basic attributes column1 and column2</t>
  </si>
  <si>
    <t>[2]A</t>
  </si>
  <si>
    <t>sytem-based</t>
  </si>
  <si>
    <t>[system-based] = basic operations involved in direct and inverse ways</t>
  </si>
  <si>
    <t>cases with 13 and 48 objects</t>
  </si>
  <si>
    <t>comparing model-estimations (see references in the appropriate cells)</t>
  </si>
  <si>
    <t>explorative models (without directions and with not-reduced numbers of stairs)</t>
  </si>
  <si>
    <t>mcm_13</t>
  </si>
  <si>
    <t>std_13_48</t>
  </si>
  <si>
    <t>std_extra_13</t>
  </si>
  <si>
    <t>std_extra_48</t>
  </si>
  <si>
    <t>standard models = production functions: Y=f(Xi) where direct direction = 0, invsese direction = 1</t>
  </si>
  <si>
    <t>parallel to the 2+2 attributes there will be defined 12 attributes altogether based on a general/system-like approach with basic operations for basic/raw attributes</t>
  </si>
  <si>
    <t>Conclusions</t>
  </si>
  <si>
    <t xml:space="preserve">the riddle can be seen as a not-random-value-set for 13 and for 48 cases based on 12 attributes </t>
  </si>
  <si>
    <t>the riddle seems to have a rule based just 2+2 attributes</t>
  </si>
  <si>
    <t>the negative values do not cause any problem</t>
  </si>
  <si>
    <r>
      <t xml:space="preserve">Contents - challenge: Is the online riddle just a kind of random-value-set? Or there is a rule behind the values? </t>
    </r>
    <r>
      <rPr>
        <b/>
        <sz val="11"/>
        <color rgb="FFFF0000"/>
        <rFont val="Calibri"/>
        <family val="2"/>
        <charset val="238"/>
        <scheme val="minor"/>
      </rPr>
      <t>Could the rule be approximated?</t>
    </r>
  </si>
  <si>
    <t>Rules</t>
  </si>
  <si>
    <t>1) the first number(s) on the conclusion-site (Y) can be derived as the difference of X1 (A1) and X2 (A2)</t>
  </si>
  <si>
    <t>2) the last number(s) on the conclusion-site (Y) can be derived as the sum of X1 (A1) and X2 (A2)</t>
  </si>
  <si>
    <t>Speciality: the lengths of the first and the last PARTS can not be identfied in a simply way…</t>
  </si>
  <si>
    <t>Speciality: minus sing can be seen as a special challenge</t>
  </si>
  <si>
    <t>COCO STD: 9334352</t>
  </si>
  <si>
    <t>(0+161)/(1)=161</t>
  </si>
  <si>
    <t>(0+1935)/(1)=1935</t>
  </si>
  <si>
    <t>(0+9507)/(1)=9507</t>
  </si>
  <si>
    <t>(0+3408)/(1)=3408</t>
  </si>
  <si>
    <t>(0+3077)/(1)=3077</t>
  </si>
  <si>
    <t>(0+1379)/(1)=1379</t>
  </si>
  <si>
    <t>(0+496)/(1)=496</t>
  </si>
  <si>
    <t>(0+5481)/(1)=5481</t>
  </si>
  <si>
    <t>(0+1056)/(1)=1056</t>
  </si>
  <si>
    <t>(0+1258)/(1)=1258</t>
  </si>
  <si>
    <t>(0+2839)/(1)=2839</t>
  </si>
  <si>
    <t>(0+877)/(1)=877</t>
  </si>
  <si>
    <t>(0+5449)/(1)=5449</t>
  </si>
  <si>
    <t>(0+9306)/(1)=9306</t>
  </si>
  <si>
    <t>(0+3208)/(1)=3208</t>
  </si>
  <si>
    <t>(0+160)/(1)=160</t>
  </si>
  <si>
    <t>(0+4976)/(1)=4976</t>
  </si>
  <si>
    <t>(0+675)/(1)=675</t>
  </si>
  <si>
    <t>(0+9238)/(1)=9238</t>
  </si>
  <si>
    <t>(0+1280)/(1)=1280</t>
  </si>
  <si>
    <t>(0+1659)/(1)=1659</t>
  </si>
  <si>
    <t>(0+8825)/(1)=8825</t>
  </si>
  <si>
    <t>(0+1526)/(1)=1526</t>
  </si>
  <si>
    <t>(0+8318)/(1)=8318</t>
  </si>
  <si>
    <t>(0+73)/(1)=73</t>
  </si>
  <si>
    <t>(0+7771)/(1)=7771</t>
  </si>
  <si>
    <t>(0+3079)/(1)=3079</t>
  </si>
  <si>
    <t>(0+1427)/(1)=1427</t>
  </si>
  <si>
    <t>(0+7737)/(1)=7737</t>
  </si>
  <si>
    <t>(0+1292)/(1)=1292</t>
  </si>
  <si>
    <t>(0+1227)/(1)=1227</t>
  </si>
  <si>
    <t>(0+6763)/(1)=6763</t>
  </si>
  <si>
    <t>(0+1225)/(1)=1225</t>
  </si>
  <si>
    <t>(0+1193)/(1)=1193</t>
  </si>
  <si>
    <t>(0+1359)/(1)=1359</t>
  </si>
  <si>
    <t>(0+5576)/(1)=5576</t>
  </si>
  <si>
    <t>(0+5506)/(1)=5506</t>
  </si>
  <si>
    <t>(0+1092)/(1)=1092</t>
  </si>
  <si>
    <t>(0+372)/(1)=372</t>
  </si>
  <si>
    <t>(0+4048)/(1)=4048</t>
  </si>
  <si>
    <t>(0+4014)/(1)=4014</t>
  </si>
  <si>
    <t>(0+2632)/(1)=2632</t>
  </si>
  <si>
    <t>(0+749)/(1)=749</t>
  </si>
  <si>
    <t>(0+1275)/(1)=1275</t>
  </si>
  <si>
    <t>(0+776)/(1)=776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</si>
  <si>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1.46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</si>
  <si>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0.22 mp (0 p)</t>
    </r>
  </si>
  <si>
    <t>impacts</t>
  </si>
  <si>
    <t>return</t>
  </si>
  <si>
    <t>x1</t>
  </si>
  <si>
    <t>x2</t>
  </si>
  <si>
    <t>y</t>
  </si>
  <si>
    <t>O48-1</t>
  </si>
  <si>
    <t>O48+1</t>
  </si>
  <si>
    <t>aggregation</t>
  </si>
  <si>
    <t>COCO STD: 5544795</t>
  </si>
  <si>
    <t>(1116+0)/(2)=558</t>
  </si>
  <si>
    <t>(494+0)/(2)=247</t>
  </si>
  <si>
    <t>(0+378)/(2)=189</t>
  </si>
  <si>
    <t>(0+7904.2)/(2)=3952.1</t>
  </si>
  <si>
    <t>(3754.1+8484.2)/(2)=6119.15</t>
  </si>
  <si>
    <t>(6529.2+0)/(2)=3264.6</t>
  </si>
  <si>
    <t>(1538+1158)/(2)=1348.05</t>
  </si>
  <si>
    <t>(0+846)/(2)=423</t>
  </si>
  <si>
    <t>(530+7186.2)/(2)=3858.1</t>
  </si>
  <si>
    <t>(6857.2+827)/(2)=3842.1</t>
  </si>
  <si>
    <t>(0+2615.1)/(2)=1307.55</t>
  </si>
  <si>
    <t>(1137+756)/(2)=946.5</t>
  </si>
  <si>
    <t>(3352.1+8484.2)/(2)=5918.15</t>
  </si>
  <si>
    <t>(702+756)/(2)=729</t>
  </si>
  <si>
    <t>(0+772)/(2)=386</t>
  </si>
  <si>
    <t>(530+6559.2)/(2)=3544.6</t>
  </si>
  <si>
    <t>(305+0)/(2)=152.5</t>
  </si>
  <si>
    <t>(702+651)/(2)=676.5</t>
  </si>
  <si>
    <t>(6657.2+827)/(2)=3742.1</t>
  </si>
  <si>
    <t>(3011.1+8017.2)/(2)=5514.15</t>
  </si>
  <si>
    <t>(6646.2+827)/(2)=3736.6</t>
  </si>
  <si>
    <t>(702+376)/(2)=539</t>
  </si>
  <si>
    <t>(0+2512.1)/(2)=1256.05</t>
  </si>
  <si>
    <t>(308+299)/(2)=303.5</t>
  </si>
  <si>
    <t>(6646.2+408)/(2)=3527.1</t>
  </si>
  <si>
    <t>(0+2346.1)/(2)=1173.05</t>
  </si>
  <si>
    <t>(200+299)/(2)=249.5</t>
  </si>
  <si>
    <t>(120+6559.2)/(2)=3339.6</t>
  </si>
  <si>
    <t>(2910.1+8017.2)/(2)=5463.65</t>
  </si>
  <si>
    <t>(120+5601.1)/(2)=2860.55</t>
  </si>
  <si>
    <t>(2890.1+7868.2)/(2)=5379.15</t>
  </si>
  <si>
    <t>(200+200)/(2)=200</t>
  </si>
  <si>
    <t>(225+408)/(2)=316.5</t>
  </si>
  <si>
    <t>(200+0)/(2)=100</t>
  </si>
  <si>
    <t>(0+362)/(2)=181</t>
  </si>
  <si>
    <t>(2888.1+7868.2)/(2)=5378.15</t>
  </si>
  <si>
    <t>(6427.1+0)/(2)=3213.55</t>
  </si>
  <si>
    <t>(120+5510.1)/(2)=2815.05</t>
  </si>
  <si>
    <t>(0+1959)/(2)=979.5</t>
  </si>
  <si>
    <t>(116+5236.1)/(2)=2676.05</t>
  </si>
  <si>
    <t>(0+408)/(2)=204</t>
  </si>
  <si>
    <t>(0+1862)/(2)=931</t>
  </si>
  <si>
    <t>(4+5236.1)/(2)=2620.05</t>
  </si>
  <si>
    <t>(0+452)/(2)=226</t>
  </si>
  <si>
    <t>(0+1561)/(2)=780.5</t>
  </si>
  <si>
    <t>(4+115)/(2)=59.5</t>
  </si>
  <si>
    <t>(0+1365)/(2)=682.5</t>
  </si>
  <si>
    <t>(0+374)/(2)=187</t>
  </si>
  <si>
    <t>(2787.1+7868.2)/(2)=5327.6</t>
  </si>
  <si>
    <t>(2785.1+7868.2)/(2)=5326.6</t>
  </si>
  <si>
    <t>(1107+0)/(2)=553.5</t>
  </si>
  <si>
    <t>(2684.1+7868.2)/(2)=5276.1</t>
  </si>
  <si>
    <t>(0+115)/(2)=57.5</t>
  </si>
  <si>
    <t>(0+200)/(2)=100</t>
  </si>
  <si>
    <t>(0+1088)/(2)=544</t>
  </si>
  <si>
    <t>(0+50)/(2)=25</t>
  </si>
  <si>
    <t>(0+279)/(2)=139.5</t>
  </si>
  <si>
    <t>(2581.1+7668.2)/(2)=5124.6</t>
  </si>
  <si>
    <t>(2391.1+2022)/(2)=2206.55</t>
  </si>
  <si>
    <t>(2121+2022)/(2)=2071.55</t>
  </si>
  <si>
    <t>(2018+1816)/(2)=1917.05</t>
  </si>
  <si>
    <t>(0+941)/(2)=470.5</t>
  </si>
  <si>
    <t>(1706+1616)/(2)=1661.05</t>
  </si>
  <si>
    <t>(880+0)/(2)=440</t>
  </si>
  <si>
    <t>(1513+1616)/(2)=1564.55</t>
  </si>
  <si>
    <t>(99+0)/(2)=49.5</t>
  </si>
  <si>
    <t>(0+518)/(2)=259</t>
  </si>
  <si>
    <t>(1513+1027)/(2)=1270.05</t>
  </si>
  <si>
    <t>(1209+1027)/(2)=1118.05</t>
  </si>
  <si>
    <t>(1008+1027)/(2)=1017.5</t>
  </si>
  <si>
    <t>(845+0)/(2)=422.5</t>
  </si>
  <si>
    <t>(1008+374)/(2)=691</t>
  </si>
  <si>
    <t>(705+374)/(2)=539.5</t>
  </si>
  <si>
    <t>(503+374)/(2)=438.5</t>
  </si>
  <si>
    <t>(836+0)/(2)=418</t>
  </si>
  <si>
    <t>(402+351)/(2)=376.5</t>
  </si>
  <si>
    <r>
      <t>A futtat�s id�tartama: </t>
    </r>
    <r>
      <rPr>
        <b/>
        <sz val="6"/>
        <color rgb="FF333333"/>
        <rFont val="Verdana"/>
        <family val="2"/>
        <charset val="238"/>
      </rPr>
      <t>0.39 mp (0.01 p)</t>
    </r>
  </si>
  <si>
    <t>48vs1_47</t>
  </si>
  <si>
    <t>1vs2_48</t>
  </si>
  <si>
    <t>the staircase-oriented approximation are not capable of an arbitrary fitted estimating in case of unknown raw inputs</t>
  </si>
  <si>
    <t>Future options</t>
  </si>
  <si>
    <t>test-record-definition (the last case is not part of the std47-model) and 3-scenario-estimation about the test-ranking-values</t>
  </si>
  <si>
    <t>test-record-definition (the first case is not part of the std47-model) and 3-scenario-estimation about the test-ranking-values</t>
  </si>
  <si>
    <t>test-scenarios can be built based on combinatorial rules (2^12)</t>
  </si>
  <si>
    <t>these specific cases can be used for finetuning = simulation of continuity</t>
  </si>
  <si>
    <t>continuity between staircases can be estimated based on trends</t>
  </si>
  <si>
    <t>Title</t>
  </si>
  <si>
    <t>Authors</t>
  </si>
  <si>
    <t>Journal</t>
  </si>
  <si>
    <t>Nr.</t>
  </si>
  <si>
    <t>URL</t>
  </si>
  <si>
    <t>Modelling information</t>
  </si>
  <si>
    <t>https://miau.my-x.hu/myx-free/coco/index.html</t>
  </si>
  <si>
    <t>MY-X FREE tool:</t>
  </si>
  <si>
    <t>or MS EXCEL SOLVER</t>
  </si>
  <si>
    <t>Pitlik László, Pitlik Marcell</t>
  </si>
  <si>
    <t>MIAÚ (HU ISSN 14191652)</t>
  </si>
  <si>
    <t>2020. January / MIAU257</t>
  </si>
  <si>
    <t>Riddle-detection with similarity analyses and/or Solver-based modelling</t>
  </si>
  <si>
    <t>https://miau.my-x.hu/miau/257/talalos_kerdes.xlsx</t>
  </si>
  <si>
    <t>https://miau.my-x.hu/miau/256/hpc.docx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</si>
</sst>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5"/>
      <color rgb="FFFF000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5"/>
      <color rgb="FFFF0000"/>
      <name val="Verdana"/>
      <family val="2"/>
      <charset val="238"/>
    </font>
    <font>
      <sz val="14"/>
      <color rgb="FFFF000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/>
    <xf numFmtId="1" fontId="0" fillId="0" borderId="0" xfId="0" applyNumberFormat="1"/>
    <xf numFmtId="0" fontId="0" fillId="4" borderId="0" xfId="0" applyFill="1"/>
    <xf numFmtId="1" fontId="0" fillId="4" borderId="0" xfId="0" applyNumberFormat="1" applyFill="1"/>
    <xf numFmtId="0" fontId="12" fillId="3" borderId="2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4" fillId="4" borderId="0" xfId="0" applyFont="1" applyFill="1" applyAlignment="1">
      <alignment vertical="center" wrapText="1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5" borderId="0" xfId="0" applyFill="1"/>
    <xf numFmtId="0" fontId="16" fillId="0" borderId="0" xfId="0" applyFont="1"/>
    <xf numFmtId="1" fontId="0" fillId="6" borderId="0" xfId="0" applyNumberFormat="1" applyFill="1"/>
    <xf numFmtId="0" fontId="0" fillId="6" borderId="0" xfId="0" applyFill="1"/>
    <xf numFmtId="0" fontId="0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6583947</xdr:colOff>
      <xdr:row>24</xdr:row>
      <xdr:rowOff>133684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AB527510-A540-4744-8236-38A4C2831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83947" cy="4545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5538BD8A-4DAC-444D-8023-216360AE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16</xdr:col>
      <xdr:colOff>76200</xdr:colOff>
      <xdr:row>3</xdr:row>
      <xdr:rowOff>25400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57829D42-5015-4144-A532-F397BAA9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DCD84CC2-B17F-4772-A1EC-6095BC10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76200</xdr:colOff>
      <xdr:row>3</xdr:row>
      <xdr:rowOff>25400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D6A03D79-EC66-4FCB-8C3C-9F4754EA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31</xdr:col>
      <xdr:colOff>76200</xdr:colOff>
      <xdr:row>3</xdr:row>
      <xdr:rowOff>25400</xdr:rowOff>
    </xdr:to>
    <xdr:pic>
      <xdr:nvPicPr>
        <xdr:cNvPr id="4" name="Kép 3" descr="COCO">
          <a:extLst>
            <a:ext uri="{FF2B5EF4-FFF2-40B4-BE49-F238E27FC236}">
              <a16:creationId xmlns:a16="http://schemas.microsoft.com/office/drawing/2014/main" id="{D8AEEE50-C850-46C3-B53C-74A0F154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BC44DC45-7B48-4B9F-98EC-6546F4F6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9AEACEF6-149B-44C2-AC4E-C760EC8D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18697EC4-D493-4480-A587-97610B65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146050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63B3CFD6-030A-468A-9674-760810BC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acebook.com/kerekes5530/photos/a.374696465987542/861220507335133/?type=3&amp;theat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iau.my-x.hu/myx-free/coco/test/609162220191219140118.html" TargetMode="External"/><Relationship Id="rId2" Type="http://schemas.openxmlformats.org/officeDocument/2006/relationships/hyperlink" Target="https://miau.my-x.hu/myx-free/coco/test/504444920191219135903.html" TargetMode="External"/><Relationship Id="rId1" Type="http://schemas.openxmlformats.org/officeDocument/2006/relationships/hyperlink" Target="https://miau.my-x.hu/myx-free/coco/test/482432520191216195347.html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miau.my-x.hu/myx-free/coco/test/498055820191216200013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miau.my-x.hu/myx-free/coco/test/363063720191216200741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miau.my-x.hu/myx-free/coco/test/933435220200123125022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miau.my-x.hu/myx-free/coco/test/554479520200123125928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miau.my-x.hu/miau/256/hpc.docx" TargetMode="External"/><Relationship Id="rId2" Type="http://schemas.openxmlformats.org/officeDocument/2006/relationships/hyperlink" Target="https://miau.my-x.hu/miau/257/talalos_kerdes.xlsx" TargetMode="External"/><Relationship Id="rId1" Type="http://schemas.openxmlformats.org/officeDocument/2006/relationships/hyperlink" Target="https://miau.my-x.hu/myx-free/coco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CFCD-1B0C-441E-81C9-EB8BDA767B94}">
  <dimension ref="A27:A33"/>
  <sheetViews>
    <sheetView zoomScale="76" workbookViewId="0"/>
  </sheetViews>
  <sheetFormatPr defaultRowHeight="14.5" x14ac:dyDescent="0.35"/>
  <cols>
    <col min="1" max="1" width="95.08984375" bestFit="1" customWidth="1"/>
  </cols>
  <sheetData>
    <row r="27" spans="1:1" x14ac:dyDescent="0.35">
      <c r="A27" s="1" t="s">
        <v>0</v>
      </c>
    </row>
    <row r="29" spans="1:1" x14ac:dyDescent="0.35">
      <c r="A29" t="s">
        <v>398</v>
      </c>
    </row>
    <row r="30" spans="1:1" x14ac:dyDescent="0.35">
      <c r="A30" t="s">
        <v>399</v>
      </c>
    </row>
    <row r="31" spans="1:1" x14ac:dyDescent="0.35">
      <c r="A31" t="s">
        <v>400</v>
      </c>
    </row>
    <row r="32" spans="1:1" x14ac:dyDescent="0.35">
      <c r="A32" t="s">
        <v>401</v>
      </c>
    </row>
    <row r="33" spans="1:1" x14ac:dyDescent="0.35">
      <c r="A33" t="s">
        <v>402</v>
      </c>
    </row>
  </sheetData>
  <hyperlinks>
    <hyperlink ref="A27" r:id="rId1" xr:uid="{CB1371B1-423E-4438-9147-BFBCBED56A6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7922B-4035-4FD6-A7DB-51D3D046D678}">
  <dimension ref="A1:Q152"/>
  <sheetViews>
    <sheetView topLeftCell="A27" zoomScale="71" workbookViewId="0">
      <selection activeCell="F21" sqref="F21"/>
    </sheetView>
  </sheetViews>
  <sheetFormatPr defaultRowHeight="14.5" x14ac:dyDescent="0.35"/>
  <cols>
    <col min="1" max="1" width="11.453125" bestFit="1" customWidth="1"/>
    <col min="2" max="3" width="5.6328125" bestFit="1" customWidth="1"/>
    <col min="4" max="4" width="7.453125" bestFit="1" customWidth="1"/>
    <col min="5" max="5" width="6.90625" bestFit="1" customWidth="1"/>
    <col min="6" max="9" width="12.36328125" bestFit="1" customWidth="1"/>
    <col min="10" max="10" width="8" bestFit="1" customWidth="1"/>
    <col min="11" max="11" width="7.81640625" bestFit="1" customWidth="1"/>
    <col min="12" max="12" width="8" bestFit="1" customWidth="1"/>
    <col min="13" max="13" width="7.6328125" bestFit="1" customWidth="1"/>
    <col min="14" max="14" width="8.6328125" bestFit="1" customWidth="1"/>
    <col min="15" max="15" width="9.7265625" bestFit="1" customWidth="1"/>
    <col min="16" max="16" width="13.6328125" bestFit="1" customWidth="1"/>
    <col min="17" max="17" width="15.36328125" bestFit="1" customWidth="1"/>
  </cols>
  <sheetData>
    <row r="1" spans="1:7" x14ac:dyDescent="0.35">
      <c r="B1" t="s">
        <v>353</v>
      </c>
      <c r="C1" t="s">
        <v>353</v>
      </c>
      <c r="F1" t="s">
        <v>354</v>
      </c>
      <c r="G1" t="s">
        <v>354</v>
      </c>
    </row>
    <row r="2" spans="1:7" x14ac:dyDescent="0.35">
      <c r="B2" t="s">
        <v>351</v>
      </c>
      <c r="C2" t="s">
        <v>351</v>
      </c>
      <c r="D2" t="s">
        <v>352</v>
      </c>
      <c r="F2" t="s">
        <v>352</v>
      </c>
      <c r="G2" t="s">
        <v>352</v>
      </c>
    </row>
    <row r="3" spans="1:7" x14ac:dyDescent="0.35">
      <c r="A3" t="s">
        <v>381</v>
      </c>
      <c r="B3" t="s">
        <v>14</v>
      </c>
      <c r="C3" t="s">
        <v>15</v>
      </c>
      <c r="D3" t="s">
        <v>16</v>
      </c>
      <c r="F3" t="s">
        <v>101</v>
      </c>
      <c r="G3" t="s">
        <v>102</v>
      </c>
    </row>
    <row r="4" spans="1:7" x14ac:dyDescent="0.35">
      <c r="A4" t="s">
        <v>1</v>
      </c>
      <c r="B4">
        <v>14</v>
      </c>
      <c r="C4">
        <v>2</v>
      </c>
      <c r="D4">
        <f>VALUE(F4&amp;G4)</f>
        <v>1216</v>
      </c>
      <c r="F4">
        <f>B4-C4</f>
        <v>12</v>
      </c>
      <c r="G4">
        <f>B4+C4</f>
        <v>16</v>
      </c>
    </row>
    <row r="5" spans="1:7" x14ac:dyDescent="0.35">
      <c r="A5" t="s">
        <v>2</v>
      </c>
      <c r="B5">
        <v>5</v>
      </c>
      <c r="C5">
        <v>17</v>
      </c>
      <c r="D5">
        <f t="shared" ref="D5:D16" si="0">VALUE(F5&amp;G5)</f>
        <v>-1222</v>
      </c>
      <c r="F5">
        <f t="shared" ref="F5:F16" si="1">B5-C5</f>
        <v>-12</v>
      </c>
      <c r="G5">
        <f t="shared" ref="G5:G16" si="2">B5+C5</f>
        <v>22</v>
      </c>
    </row>
    <row r="6" spans="1:7" x14ac:dyDescent="0.35">
      <c r="A6" t="s">
        <v>3</v>
      </c>
      <c r="B6">
        <v>14</v>
      </c>
      <c r="C6">
        <v>5</v>
      </c>
      <c r="D6">
        <f t="shared" si="0"/>
        <v>919</v>
      </c>
      <c r="F6">
        <f t="shared" si="1"/>
        <v>9</v>
      </c>
      <c r="G6">
        <f t="shared" si="2"/>
        <v>19</v>
      </c>
    </row>
    <row r="7" spans="1:7" x14ac:dyDescent="0.35">
      <c r="A7" t="s">
        <v>4</v>
      </c>
      <c r="B7">
        <v>12</v>
      </c>
      <c r="C7">
        <v>17</v>
      </c>
      <c r="D7">
        <f t="shared" si="0"/>
        <v>-529</v>
      </c>
      <c r="F7">
        <f t="shared" si="1"/>
        <v>-5</v>
      </c>
      <c r="G7">
        <f t="shared" si="2"/>
        <v>29</v>
      </c>
    </row>
    <row r="8" spans="1:7" x14ac:dyDescent="0.35">
      <c r="A8" t="s">
        <v>5</v>
      </c>
      <c r="B8">
        <v>20</v>
      </c>
      <c r="C8">
        <v>8</v>
      </c>
      <c r="D8">
        <f t="shared" si="0"/>
        <v>1228</v>
      </c>
      <c r="F8">
        <f t="shared" si="1"/>
        <v>12</v>
      </c>
      <c r="G8">
        <f t="shared" si="2"/>
        <v>28</v>
      </c>
    </row>
    <row r="9" spans="1:7" x14ac:dyDescent="0.35">
      <c r="A9" t="s">
        <v>6</v>
      </c>
      <c r="B9">
        <v>14</v>
      </c>
      <c r="C9">
        <v>19</v>
      </c>
      <c r="D9">
        <f t="shared" si="0"/>
        <v>-533</v>
      </c>
      <c r="F9">
        <f t="shared" si="1"/>
        <v>-5</v>
      </c>
      <c r="G9">
        <f t="shared" si="2"/>
        <v>33</v>
      </c>
    </row>
    <row r="10" spans="1:7" x14ac:dyDescent="0.35">
      <c r="A10" t="s">
        <v>7</v>
      </c>
      <c r="B10">
        <v>12</v>
      </c>
      <c r="C10">
        <v>1</v>
      </c>
      <c r="D10">
        <f t="shared" si="0"/>
        <v>1113</v>
      </c>
      <c r="F10">
        <f t="shared" si="1"/>
        <v>11</v>
      </c>
      <c r="G10">
        <f t="shared" si="2"/>
        <v>13</v>
      </c>
    </row>
    <row r="11" spans="1:7" x14ac:dyDescent="0.35">
      <c r="A11" t="s">
        <v>8</v>
      </c>
      <c r="B11">
        <v>20</v>
      </c>
      <c r="C11">
        <v>12</v>
      </c>
      <c r="D11">
        <f t="shared" si="0"/>
        <v>832</v>
      </c>
      <c r="F11">
        <f t="shared" si="1"/>
        <v>8</v>
      </c>
      <c r="G11">
        <f t="shared" si="2"/>
        <v>32</v>
      </c>
    </row>
    <row r="12" spans="1:7" x14ac:dyDescent="0.35">
      <c r="A12" t="s">
        <v>9</v>
      </c>
      <c r="B12">
        <v>5</v>
      </c>
      <c r="C12">
        <v>10</v>
      </c>
      <c r="D12">
        <f t="shared" si="0"/>
        <v>-515</v>
      </c>
      <c r="F12">
        <f t="shared" si="1"/>
        <v>-5</v>
      </c>
      <c r="G12">
        <f t="shared" si="2"/>
        <v>15</v>
      </c>
    </row>
    <row r="13" spans="1:7" x14ac:dyDescent="0.35">
      <c r="A13" t="s">
        <v>10</v>
      </c>
      <c r="B13">
        <v>1</v>
      </c>
      <c r="C13">
        <v>13</v>
      </c>
      <c r="D13">
        <f t="shared" si="0"/>
        <v>-1214</v>
      </c>
      <c r="F13">
        <f t="shared" si="1"/>
        <v>-12</v>
      </c>
      <c r="G13">
        <f t="shared" si="2"/>
        <v>14</v>
      </c>
    </row>
    <row r="14" spans="1:7" x14ac:dyDescent="0.35">
      <c r="A14" t="s">
        <v>11</v>
      </c>
      <c r="B14">
        <v>3</v>
      </c>
      <c r="C14">
        <v>19</v>
      </c>
      <c r="D14">
        <f t="shared" si="0"/>
        <v>-1622</v>
      </c>
      <c r="F14">
        <f t="shared" si="1"/>
        <v>-16</v>
      </c>
      <c r="G14">
        <f t="shared" si="2"/>
        <v>22</v>
      </c>
    </row>
    <row r="15" spans="1:7" x14ac:dyDescent="0.35">
      <c r="A15" t="s">
        <v>12</v>
      </c>
      <c r="B15">
        <v>20</v>
      </c>
      <c r="C15">
        <v>13</v>
      </c>
      <c r="D15">
        <f t="shared" si="0"/>
        <v>733</v>
      </c>
      <c r="F15">
        <f t="shared" si="1"/>
        <v>7</v>
      </c>
      <c r="G15">
        <f t="shared" si="2"/>
        <v>33</v>
      </c>
    </row>
    <row r="16" spans="1:7" x14ac:dyDescent="0.35">
      <c r="A16" t="s">
        <v>13</v>
      </c>
      <c r="B16">
        <v>12</v>
      </c>
      <c r="C16">
        <v>10</v>
      </c>
      <c r="D16">
        <f t="shared" si="0"/>
        <v>222</v>
      </c>
      <c r="F16">
        <f t="shared" si="1"/>
        <v>2</v>
      </c>
      <c r="G16">
        <f t="shared" si="2"/>
        <v>22</v>
      </c>
    </row>
    <row r="18" spans="1:10" x14ac:dyDescent="0.35">
      <c r="B18" t="s">
        <v>356</v>
      </c>
      <c r="C18" t="s">
        <v>356</v>
      </c>
      <c r="D18" t="s">
        <v>357</v>
      </c>
      <c r="E18" t="s">
        <v>357</v>
      </c>
      <c r="I18" t="s">
        <v>362</v>
      </c>
      <c r="J18" t="s">
        <v>362</v>
      </c>
    </row>
    <row r="19" spans="1:10" x14ac:dyDescent="0.35">
      <c r="B19" t="s">
        <v>355</v>
      </c>
      <c r="C19" t="s">
        <v>355</v>
      </c>
      <c r="D19" t="s">
        <v>355</v>
      </c>
      <c r="E19" t="s">
        <v>355</v>
      </c>
      <c r="F19" t="s">
        <v>358</v>
      </c>
      <c r="G19" t="s">
        <v>359</v>
      </c>
      <c r="H19" t="s">
        <v>359</v>
      </c>
    </row>
    <row r="20" spans="1:10" x14ac:dyDescent="0.35">
      <c r="A20" t="s">
        <v>378</v>
      </c>
      <c r="B20" t="str">
        <f t="shared" ref="B20:C20" si="3">B3</f>
        <v>A1</v>
      </c>
      <c r="C20" t="str">
        <f t="shared" si="3"/>
        <v>A2</v>
      </c>
      <c r="D20" t="s">
        <v>74</v>
      </c>
      <c r="E20" t="s">
        <v>75</v>
      </c>
      <c r="F20" t="str">
        <f>D3</f>
        <v>Y</v>
      </c>
      <c r="G20" t="s">
        <v>98</v>
      </c>
      <c r="H20" t="s">
        <v>99</v>
      </c>
      <c r="I20" t="s">
        <v>360</v>
      </c>
      <c r="J20" t="s">
        <v>361</v>
      </c>
    </row>
    <row r="21" spans="1:10" x14ac:dyDescent="0.35">
      <c r="A21" t="str">
        <f t="shared" ref="A21" si="4">A4</f>
        <v>O1</v>
      </c>
      <c r="B21">
        <f>RANK(B4,B$4:B$16,0)</f>
        <v>4</v>
      </c>
      <c r="C21">
        <f>RANK(C4,C$4:C$16,0)</f>
        <v>12</v>
      </c>
      <c r="D21">
        <f>14-B21</f>
        <v>10</v>
      </c>
      <c r="E21">
        <f t="shared" ref="E21:E33" si="5">14-C21</f>
        <v>2</v>
      </c>
      <c r="F21">
        <f t="shared" ref="F21:F33" si="6">D4+10000</f>
        <v>11216</v>
      </c>
      <c r="G21">
        <f>mcm_13!D53</f>
        <v>11216</v>
      </c>
      <c r="H21">
        <f>std_13_48!F53</f>
        <v>11216</v>
      </c>
      <c r="I21">
        <f>ABS(F21-G21)</f>
        <v>0</v>
      </c>
      <c r="J21">
        <f>ABS(F21-H21)</f>
        <v>0</v>
      </c>
    </row>
    <row r="22" spans="1:10" x14ac:dyDescent="0.35">
      <c r="A22" t="str">
        <f t="shared" ref="A22" si="7">A5</f>
        <v>O2</v>
      </c>
      <c r="B22">
        <f t="shared" ref="B22" si="8">RANK(B5,B$4:B$16,0)</f>
        <v>10</v>
      </c>
      <c r="C22">
        <f t="shared" ref="C22:C33" si="9">RANK(C5,C$4:C$16,0)</f>
        <v>3</v>
      </c>
      <c r="D22">
        <f t="shared" ref="D22:D33" si="10">14-B22</f>
        <v>4</v>
      </c>
      <c r="E22">
        <f t="shared" si="5"/>
        <v>11</v>
      </c>
      <c r="F22">
        <f t="shared" si="6"/>
        <v>8778</v>
      </c>
      <c r="G22">
        <f>mcm_13!D54</f>
        <v>8778</v>
      </c>
      <c r="H22">
        <f>std_13_48!F54</f>
        <v>8756</v>
      </c>
      <c r="I22">
        <f t="shared" ref="I22:I33" si="11">ABS(F22-G22)</f>
        <v>0</v>
      </c>
      <c r="J22">
        <f t="shared" ref="J22:J33" si="12">ABS(F22-H22)</f>
        <v>22</v>
      </c>
    </row>
    <row r="23" spans="1:10" x14ac:dyDescent="0.35">
      <c r="A23" t="str">
        <f t="shared" ref="A23" si="13">A6</f>
        <v>O3</v>
      </c>
      <c r="B23">
        <f t="shared" ref="B23" si="14">RANK(B6,B$4:B$16,0)</f>
        <v>4</v>
      </c>
      <c r="C23">
        <f t="shared" si="9"/>
        <v>11</v>
      </c>
      <c r="D23">
        <f t="shared" si="10"/>
        <v>10</v>
      </c>
      <c r="E23">
        <f t="shared" si="5"/>
        <v>3</v>
      </c>
      <c r="F23">
        <f t="shared" si="6"/>
        <v>10919</v>
      </c>
      <c r="G23">
        <f>mcm_13!D55</f>
        <v>10919</v>
      </c>
      <c r="H23">
        <f>std_13_48!F55</f>
        <v>10919</v>
      </c>
      <c r="I23">
        <f t="shared" si="11"/>
        <v>0</v>
      </c>
      <c r="J23">
        <f t="shared" si="12"/>
        <v>0</v>
      </c>
    </row>
    <row r="24" spans="1:10" x14ac:dyDescent="0.35">
      <c r="A24" t="str">
        <f t="shared" ref="A24" si="15">A7</f>
        <v>O4</v>
      </c>
      <c r="B24">
        <f t="shared" ref="B24" si="16">RANK(B7,B$4:B$16,0)</f>
        <v>7</v>
      </c>
      <c r="C24">
        <f t="shared" si="9"/>
        <v>3</v>
      </c>
      <c r="D24">
        <f t="shared" si="10"/>
        <v>7</v>
      </c>
      <c r="E24">
        <f t="shared" si="5"/>
        <v>11</v>
      </c>
      <c r="F24">
        <f t="shared" si="6"/>
        <v>9471</v>
      </c>
      <c r="G24">
        <f>mcm_13!D56</f>
        <v>9471</v>
      </c>
      <c r="H24">
        <f>std_13_48!F56</f>
        <v>9471</v>
      </c>
      <c r="I24">
        <f t="shared" si="11"/>
        <v>0</v>
      </c>
      <c r="J24">
        <f t="shared" si="12"/>
        <v>0</v>
      </c>
    </row>
    <row r="25" spans="1:10" x14ac:dyDescent="0.35">
      <c r="A25" t="str">
        <f t="shared" ref="A25" si="17">A8</f>
        <v>O5</v>
      </c>
      <c r="B25">
        <f t="shared" ref="B25" si="18">RANK(B8,B$4:B$16,0)</f>
        <v>1</v>
      </c>
      <c r="C25">
        <f t="shared" si="9"/>
        <v>10</v>
      </c>
      <c r="D25">
        <f t="shared" si="10"/>
        <v>13</v>
      </c>
      <c r="E25">
        <f t="shared" si="5"/>
        <v>4</v>
      </c>
      <c r="F25">
        <f t="shared" si="6"/>
        <v>11228</v>
      </c>
      <c r="G25">
        <f>mcm_13!D57</f>
        <v>11228</v>
      </c>
      <c r="H25">
        <f>std_13_48!F57</f>
        <v>11228</v>
      </c>
      <c r="I25">
        <f t="shared" si="11"/>
        <v>0</v>
      </c>
      <c r="J25">
        <f t="shared" si="12"/>
        <v>0</v>
      </c>
    </row>
    <row r="26" spans="1:10" x14ac:dyDescent="0.35">
      <c r="A26" t="str">
        <f t="shared" ref="A26" si="19">A9</f>
        <v>O6</v>
      </c>
      <c r="B26">
        <f t="shared" ref="B26" si="20">RANK(B9,B$4:B$16,0)</f>
        <v>4</v>
      </c>
      <c r="C26">
        <f t="shared" si="9"/>
        <v>1</v>
      </c>
      <c r="D26">
        <f t="shared" si="10"/>
        <v>10</v>
      </c>
      <c r="E26">
        <f t="shared" si="5"/>
        <v>13</v>
      </c>
      <c r="F26">
        <f t="shared" si="6"/>
        <v>9467</v>
      </c>
      <c r="G26">
        <f>mcm_13!D58</f>
        <v>9467</v>
      </c>
      <c r="H26">
        <f>std_13_48!F58</f>
        <v>9467</v>
      </c>
      <c r="I26">
        <f t="shared" si="11"/>
        <v>0</v>
      </c>
      <c r="J26">
        <f t="shared" si="12"/>
        <v>0</v>
      </c>
    </row>
    <row r="27" spans="1:10" x14ac:dyDescent="0.35">
      <c r="A27" t="str">
        <f t="shared" ref="A27" si="21">A10</f>
        <v>O7</v>
      </c>
      <c r="B27">
        <f t="shared" ref="B27" si="22">RANK(B10,B$4:B$16,0)</f>
        <v>7</v>
      </c>
      <c r="C27">
        <f t="shared" si="9"/>
        <v>13</v>
      </c>
      <c r="D27">
        <f t="shared" si="10"/>
        <v>7</v>
      </c>
      <c r="E27">
        <f t="shared" si="5"/>
        <v>1</v>
      </c>
      <c r="F27">
        <f t="shared" si="6"/>
        <v>11113</v>
      </c>
      <c r="G27">
        <f>mcm_13!D59</f>
        <v>11113</v>
      </c>
      <c r="H27">
        <f>std_13_48!F59</f>
        <v>11113</v>
      </c>
      <c r="I27">
        <f t="shared" si="11"/>
        <v>0</v>
      </c>
      <c r="J27">
        <f t="shared" si="12"/>
        <v>0</v>
      </c>
    </row>
    <row r="28" spans="1:10" x14ac:dyDescent="0.35">
      <c r="A28" t="str">
        <f t="shared" ref="A28" si="23">A11</f>
        <v>O8</v>
      </c>
      <c r="B28">
        <f t="shared" ref="B28" si="24">RANK(B11,B$4:B$16,0)</f>
        <v>1</v>
      </c>
      <c r="C28">
        <f t="shared" si="9"/>
        <v>7</v>
      </c>
      <c r="D28">
        <f t="shared" si="10"/>
        <v>13</v>
      </c>
      <c r="E28">
        <f t="shared" si="5"/>
        <v>7</v>
      </c>
      <c r="F28">
        <f t="shared" si="6"/>
        <v>10832</v>
      </c>
      <c r="G28">
        <f>mcm_13!D60</f>
        <v>10832</v>
      </c>
      <c r="H28">
        <f>std_13_48!F60</f>
        <v>10832</v>
      </c>
      <c r="I28">
        <f t="shared" si="11"/>
        <v>0</v>
      </c>
      <c r="J28">
        <f t="shared" si="12"/>
        <v>0</v>
      </c>
    </row>
    <row r="29" spans="1:10" x14ac:dyDescent="0.35">
      <c r="A29" t="str">
        <f t="shared" ref="A29" si="25">A12</f>
        <v>O9</v>
      </c>
      <c r="B29">
        <f t="shared" ref="B29" si="26">RANK(B12,B$4:B$16,0)</f>
        <v>10</v>
      </c>
      <c r="C29">
        <f t="shared" si="9"/>
        <v>8</v>
      </c>
      <c r="D29">
        <f t="shared" si="10"/>
        <v>4</v>
      </c>
      <c r="E29">
        <f t="shared" si="5"/>
        <v>6</v>
      </c>
      <c r="F29">
        <f t="shared" si="6"/>
        <v>9485</v>
      </c>
      <c r="G29">
        <f>mcm_13!D61</f>
        <v>9507</v>
      </c>
      <c r="H29">
        <f>std_13_48!F61</f>
        <v>9507</v>
      </c>
      <c r="I29">
        <f t="shared" si="11"/>
        <v>22</v>
      </c>
      <c r="J29">
        <f t="shared" si="12"/>
        <v>22</v>
      </c>
    </row>
    <row r="30" spans="1:10" x14ac:dyDescent="0.35">
      <c r="A30" t="str">
        <f t="shared" ref="A30" si="27">A13</f>
        <v>O10</v>
      </c>
      <c r="B30">
        <f t="shared" ref="B30" si="28">RANK(B13,B$4:B$16,0)</f>
        <v>13</v>
      </c>
      <c r="C30">
        <f t="shared" si="9"/>
        <v>5</v>
      </c>
      <c r="D30">
        <f t="shared" si="10"/>
        <v>1</v>
      </c>
      <c r="E30">
        <f t="shared" si="5"/>
        <v>9</v>
      </c>
      <c r="F30">
        <f t="shared" si="6"/>
        <v>8786</v>
      </c>
      <c r="G30">
        <f>mcm_13!D62</f>
        <v>8786</v>
      </c>
      <c r="H30">
        <f>std_13_48!F62</f>
        <v>8786</v>
      </c>
      <c r="I30">
        <f t="shared" si="11"/>
        <v>0</v>
      </c>
      <c r="J30">
        <f t="shared" si="12"/>
        <v>0</v>
      </c>
    </row>
    <row r="31" spans="1:10" x14ac:dyDescent="0.35">
      <c r="A31" t="str">
        <f t="shared" ref="A31" si="29">A14</f>
        <v>O11</v>
      </c>
      <c r="B31">
        <f t="shared" ref="B31" si="30">RANK(B14,B$4:B$16,0)</f>
        <v>12</v>
      </c>
      <c r="C31">
        <f t="shared" si="9"/>
        <v>1</v>
      </c>
      <c r="D31">
        <f t="shared" si="10"/>
        <v>2</v>
      </c>
      <c r="E31">
        <f t="shared" si="5"/>
        <v>13</v>
      </c>
      <c r="F31">
        <f t="shared" si="6"/>
        <v>8378</v>
      </c>
      <c r="G31">
        <f>mcm_13!D63</f>
        <v>8378</v>
      </c>
      <c r="H31">
        <f>std_13_48!F63</f>
        <v>8378</v>
      </c>
      <c r="I31">
        <f t="shared" si="11"/>
        <v>0</v>
      </c>
      <c r="J31">
        <f t="shared" si="12"/>
        <v>0</v>
      </c>
    </row>
    <row r="32" spans="1:10" x14ac:dyDescent="0.35">
      <c r="A32" t="str">
        <f t="shared" ref="A32" si="31">A15</f>
        <v>O12</v>
      </c>
      <c r="B32">
        <f t="shared" ref="B32" si="32">RANK(B15,B$4:B$16,0)</f>
        <v>1</v>
      </c>
      <c r="C32">
        <f t="shared" si="9"/>
        <v>5</v>
      </c>
      <c r="D32">
        <f t="shared" si="10"/>
        <v>13</v>
      </c>
      <c r="E32">
        <f t="shared" si="5"/>
        <v>9</v>
      </c>
      <c r="F32">
        <f t="shared" si="6"/>
        <v>10733</v>
      </c>
      <c r="G32">
        <f>mcm_13!D64</f>
        <v>10733</v>
      </c>
      <c r="H32">
        <f>std_13_48!F64</f>
        <v>10733</v>
      </c>
      <c r="I32">
        <f t="shared" si="11"/>
        <v>0</v>
      </c>
      <c r="J32">
        <f t="shared" si="12"/>
        <v>0</v>
      </c>
    </row>
    <row r="33" spans="1:14" x14ac:dyDescent="0.35">
      <c r="A33" t="str">
        <f t="shared" ref="A33" si="33">A16</f>
        <v>O13</v>
      </c>
      <c r="B33">
        <f t="shared" ref="B33" si="34">RANK(B16,B$4:B$16,0)</f>
        <v>7</v>
      </c>
      <c r="C33">
        <f t="shared" si="9"/>
        <v>8</v>
      </c>
      <c r="D33">
        <f t="shared" si="10"/>
        <v>7</v>
      </c>
      <c r="E33">
        <f t="shared" si="5"/>
        <v>6</v>
      </c>
      <c r="F33">
        <f t="shared" si="6"/>
        <v>10222</v>
      </c>
      <c r="G33">
        <f>mcm_13!D65</f>
        <v>10200</v>
      </c>
      <c r="H33">
        <f>std_13_48!F65</f>
        <v>10222</v>
      </c>
      <c r="I33">
        <f t="shared" si="11"/>
        <v>22</v>
      </c>
      <c r="J33">
        <f t="shared" si="12"/>
        <v>0</v>
      </c>
    </row>
    <row r="35" spans="1:14" x14ac:dyDescent="0.35">
      <c r="B35" t="s">
        <v>356</v>
      </c>
      <c r="C35" t="s">
        <v>356</v>
      </c>
      <c r="D35" t="s">
        <v>357</v>
      </c>
      <c r="E35" t="s">
        <v>357</v>
      </c>
      <c r="F35" t="s">
        <v>356</v>
      </c>
      <c r="G35" t="s">
        <v>356</v>
      </c>
      <c r="H35" t="s">
        <v>356</v>
      </c>
      <c r="I35" t="s">
        <v>356</v>
      </c>
      <c r="J35" t="s">
        <v>357</v>
      </c>
      <c r="K35" t="s">
        <v>357</v>
      </c>
      <c r="L35" t="s">
        <v>357</v>
      </c>
      <c r="M35" t="s">
        <v>357</v>
      </c>
      <c r="N35" t="s">
        <v>358</v>
      </c>
    </row>
    <row r="36" spans="1:14" x14ac:dyDescent="0.35">
      <c r="B36" t="s">
        <v>353</v>
      </c>
      <c r="C36" t="s">
        <v>353</v>
      </c>
      <c r="F36" t="s">
        <v>363</v>
      </c>
      <c r="G36" t="s">
        <v>363</v>
      </c>
      <c r="H36" t="s">
        <v>363</v>
      </c>
      <c r="I36" t="s">
        <v>363</v>
      </c>
    </row>
    <row r="37" spans="1:14" x14ac:dyDescent="0.35">
      <c r="A37" t="s">
        <v>382</v>
      </c>
      <c r="B37" t="str">
        <f t="shared" ref="B37:E37" si="35">B20</f>
        <v>A1</v>
      </c>
      <c r="C37" t="str">
        <f t="shared" si="35"/>
        <v>A2</v>
      </c>
      <c r="D37" t="str">
        <f t="shared" si="35"/>
        <v>A1i</v>
      </c>
      <c r="E37" t="str">
        <f t="shared" si="35"/>
        <v>A2i</v>
      </c>
      <c r="F37" t="s">
        <v>103</v>
      </c>
      <c r="G37" t="s">
        <v>104</v>
      </c>
      <c r="H37" t="s">
        <v>105</v>
      </c>
      <c r="I37" t="s">
        <v>106</v>
      </c>
      <c r="J37" t="str">
        <f>"("&amp;F37&amp;")i"</f>
        <v>(A1*A2)i</v>
      </c>
      <c r="K37" t="str">
        <f t="shared" ref="K37:M37" si="36">"("&amp;G37&amp;")i"</f>
        <v>(A1/A2)i</v>
      </c>
      <c r="L37" t="str">
        <f t="shared" si="36"/>
        <v>(A1+A2)i</v>
      </c>
      <c r="M37" t="str">
        <f t="shared" si="36"/>
        <v>(A1-A2)i</v>
      </c>
      <c r="N37" t="s">
        <v>16</v>
      </c>
    </row>
    <row r="38" spans="1:14" x14ac:dyDescent="0.35">
      <c r="A38" t="str">
        <f>A4</f>
        <v>O1</v>
      </c>
      <c r="B38">
        <f t="shared" ref="B38:C38" si="37">B4</f>
        <v>14</v>
      </c>
      <c r="C38">
        <f t="shared" si="37"/>
        <v>2</v>
      </c>
      <c r="F38">
        <f>B38*C38</f>
        <v>28</v>
      </c>
      <c r="G38">
        <f>B38/C38</f>
        <v>7</v>
      </c>
      <c r="H38">
        <f>B38+C38</f>
        <v>16</v>
      </c>
      <c r="I38">
        <f>B38-C38</f>
        <v>12</v>
      </c>
      <c r="N38">
        <f>VALUE(I38&amp;H38)</f>
        <v>1216</v>
      </c>
    </row>
    <row r="39" spans="1:14" x14ac:dyDescent="0.35">
      <c r="A39" t="str">
        <f t="shared" ref="A39:C39" si="38">A5</f>
        <v>O2</v>
      </c>
      <c r="B39">
        <f t="shared" si="38"/>
        <v>5</v>
      </c>
      <c r="C39">
        <f t="shared" si="38"/>
        <v>17</v>
      </c>
      <c r="F39">
        <f t="shared" ref="F39:F50" si="39">B39*C39</f>
        <v>85</v>
      </c>
      <c r="G39">
        <f t="shared" ref="G39:G50" si="40">B39/C39</f>
        <v>0.29411764705882354</v>
      </c>
      <c r="H39">
        <f t="shared" ref="H39:H50" si="41">B39+C39</f>
        <v>22</v>
      </c>
      <c r="I39">
        <f t="shared" ref="I39:I50" si="42">B39-C39</f>
        <v>-12</v>
      </c>
      <c r="N39">
        <f t="shared" ref="N39:N85" si="43">VALUE(I39&amp;H39)</f>
        <v>-1222</v>
      </c>
    </row>
    <row r="40" spans="1:14" x14ac:dyDescent="0.35">
      <c r="A40" t="str">
        <f t="shared" ref="A40:C40" si="44">A6</f>
        <v>O3</v>
      </c>
      <c r="B40">
        <f t="shared" si="44"/>
        <v>14</v>
      </c>
      <c r="C40">
        <f t="shared" si="44"/>
        <v>5</v>
      </c>
      <c r="F40">
        <f t="shared" si="39"/>
        <v>70</v>
      </c>
      <c r="G40">
        <f t="shared" si="40"/>
        <v>2.8</v>
      </c>
      <c r="H40">
        <f t="shared" si="41"/>
        <v>19</v>
      </c>
      <c r="I40">
        <f t="shared" si="42"/>
        <v>9</v>
      </c>
      <c r="N40">
        <f t="shared" si="43"/>
        <v>919</v>
      </c>
    </row>
    <row r="41" spans="1:14" x14ac:dyDescent="0.35">
      <c r="A41" t="str">
        <f t="shared" ref="A41:C41" si="45">A7</f>
        <v>O4</v>
      </c>
      <c r="B41">
        <f t="shared" si="45"/>
        <v>12</v>
      </c>
      <c r="C41">
        <f t="shared" si="45"/>
        <v>17</v>
      </c>
      <c r="F41">
        <f t="shared" si="39"/>
        <v>204</v>
      </c>
      <c r="G41">
        <f t="shared" si="40"/>
        <v>0.70588235294117652</v>
      </c>
      <c r="H41">
        <f t="shared" si="41"/>
        <v>29</v>
      </c>
      <c r="I41">
        <f t="shared" si="42"/>
        <v>-5</v>
      </c>
      <c r="N41">
        <f t="shared" si="43"/>
        <v>-529</v>
      </c>
    </row>
    <row r="42" spans="1:14" x14ac:dyDescent="0.35">
      <c r="A42" t="str">
        <f t="shared" ref="A42:C42" si="46">A8</f>
        <v>O5</v>
      </c>
      <c r="B42">
        <f t="shared" si="46"/>
        <v>20</v>
      </c>
      <c r="C42">
        <f t="shared" si="46"/>
        <v>8</v>
      </c>
      <c r="F42">
        <f t="shared" si="39"/>
        <v>160</v>
      </c>
      <c r="G42">
        <f t="shared" si="40"/>
        <v>2.5</v>
      </c>
      <c r="H42">
        <f t="shared" si="41"/>
        <v>28</v>
      </c>
      <c r="I42">
        <f t="shared" si="42"/>
        <v>12</v>
      </c>
      <c r="N42">
        <f t="shared" si="43"/>
        <v>1228</v>
      </c>
    </row>
    <row r="43" spans="1:14" x14ac:dyDescent="0.35">
      <c r="A43" t="str">
        <f t="shared" ref="A43:C43" si="47">A9</f>
        <v>O6</v>
      </c>
      <c r="B43">
        <f t="shared" si="47"/>
        <v>14</v>
      </c>
      <c r="C43">
        <f t="shared" si="47"/>
        <v>19</v>
      </c>
      <c r="F43">
        <f t="shared" si="39"/>
        <v>266</v>
      </c>
      <c r="G43">
        <f t="shared" si="40"/>
        <v>0.73684210526315785</v>
      </c>
      <c r="H43">
        <f t="shared" si="41"/>
        <v>33</v>
      </c>
      <c r="I43">
        <f t="shared" si="42"/>
        <v>-5</v>
      </c>
      <c r="N43">
        <f t="shared" si="43"/>
        <v>-533</v>
      </c>
    </row>
    <row r="44" spans="1:14" x14ac:dyDescent="0.35">
      <c r="A44" t="str">
        <f t="shared" ref="A44:C44" si="48">A10</f>
        <v>O7</v>
      </c>
      <c r="B44">
        <f t="shared" si="48"/>
        <v>12</v>
      </c>
      <c r="C44">
        <f t="shared" si="48"/>
        <v>1</v>
      </c>
      <c r="F44">
        <f t="shared" si="39"/>
        <v>12</v>
      </c>
      <c r="G44">
        <f t="shared" si="40"/>
        <v>12</v>
      </c>
      <c r="H44">
        <f t="shared" si="41"/>
        <v>13</v>
      </c>
      <c r="I44">
        <f t="shared" si="42"/>
        <v>11</v>
      </c>
      <c r="N44">
        <f t="shared" si="43"/>
        <v>1113</v>
      </c>
    </row>
    <row r="45" spans="1:14" x14ac:dyDescent="0.35">
      <c r="A45" t="str">
        <f t="shared" ref="A45:C45" si="49">A11</f>
        <v>O8</v>
      </c>
      <c r="B45">
        <f t="shared" si="49"/>
        <v>20</v>
      </c>
      <c r="C45">
        <f t="shared" si="49"/>
        <v>12</v>
      </c>
      <c r="F45">
        <f t="shared" si="39"/>
        <v>240</v>
      </c>
      <c r="G45">
        <f t="shared" si="40"/>
        <v>1.6666666666666667</v>
      </c>
      <c r="H45">
        <f t="shared" si="41"/>
        <v>32</v>
      </c>
      <c r="I45">
        <f t="shared" si="42"/>
        <v>8</v>
      </c>
      <c r="N45">
        <f t="shared" si="43"/>
        <v>832</v>
      </c>
    </row>
    <row r="46" spans="1:14" x14ac:dyDescent="0.35">
      <c r="A46" t="str">
        <f t="shared" ref="A46:C46" si="50">A12</f>
        <v>O9</v>
      </c>
      <c r="B46">
        <f t="shared" si="50"/>
        <v>5</v>
      </c>
      <c r="C46">
        <f t="shared" si="50"/>
        <v>10</v>
      </c>
      <c r="F46">
        <f t="shared" si="39"/>
        <v>50</v>
      </c>
      <c r="G46">
        <f t="shared" si="40"/>
        <v>0.5</v>
      </c>
      <c r="H46">
        <f t="shared" si="41"/>
        <v>15</v>
      </c>
      <c r="I46">
        <f t="shared" si="42"/>
        <v>-5</v>
      </c>
      <c r="N46">
        <f t="shared" si="43"/>
        <v>-515</v>
      </c>
    </row>
    <row r="47" spans="1:14" x14ac:dyDescent="0.35">
      <c r="A47" t="str">
        <f t="shared" ref="A47:C47" si="51">A13</f>
        <v>O10</v>
      </c>
      <c r="B47">
        <f t="shared" si="51"/>
        <v>1</v>
      </c>
      <c r="C47">
        <f t="shared" si="51"/>
        <v>13</v>
      </c>
      <c r="F47">
        <f t="shared" si="39"/>
        <v>13</v>
      </c>
      <c r="G47">
        <f t="shared" si="40"/>
        <v>7.6923076923076927E-2</v>
      </c>
      <c r="H47">
        <f t="shared" si="41"/>
        <v>14</v>
      </c>
      <c r="I47">
        <f t="shared" si="42"/>
        <v>-12</v>
      </c>
      <c r="N47">
        <f t="shared" si="43"/>
        <v>-1214</v>
      </c>
    </row>
    <row r="48" spans="1:14" x14ac:dyDescent="0.35">
      <c r="A48" t="str">
        <f t="shared" ref="A48:C48" si="52">A14</f>
        <v>O11</v>
      </c>
      <c r="B48">
        <f t="shared" si="52"/>
        <v>3</v>
      </c>
      <c r="C48">
        <f t="shared" si="52"/>
        <v>19</v>
      </c>
      <c r="F48">
        <f t="shared" si="39"/>
        <v>57</v>
      </c>
      <c r="G48">
        <f t="shared" si="40"/>
        <v>0.15789473684210525</v>
      </c>
      <c r="H48">
        <f t="shared" si="41"/>
        <v>22</v>
      </c>
      <c r="I48">
        <f t="shared" si="42"/>
        <v>-16</v>
      </c>
      <c r="N48">
        <f t="shared" si="43"/>
        <v>-1622</v>
      </c>
    </row>
    <row r="49" spans="1:14" x14ac:dyDescent="0.35">
      <c r="A49" t="str">
        <f t="shared" ref="A49:C49" si="53">A15</f>
        <v>O12</v>
      </c>
      <c r="B49">
        <f t="shared" si="53"/>
        <v>20</v>
      </c>
      <c r="C49">
        <f t="shared" si="53"/>
        <v>13</v>
      </c>
      <c r="F49">
        <f t="shared" si="39"/>
        <v>260</v>
      </c>
      <c r="G49">
        <f t="shared" si="40"/>
        <v>1.5384615384615385</v>
      </c>
      <c r="H49">
        <f t="shared" si="41"/>
        <v>33</v>
      </c>
      <c r="I49">
        <f t="shared" si="42"/>
        <v>7</v>
      </c>
      <c r="N49">
        <f t="shared" si="43"/>
        <v>733</v>
      </c>
    </row>
    <row r="50" spans="1:14" x14ac:dyDescent="0.35">
      <c r="A50" t="str">
        <f t="shared" ref="A50:C50" si="54">A16</f>
        <v>O13</v>
      </c>
      <c r="B50">
        <f t="shared" si="54"/>
        <v>12</v>
      </c>
      <c r="C50">
        <f t="shared" si="54"/>
        <v>10</v>
      </c>
      <c r="F50">
        <f t="shared" si="39"/>
        <v>120</v>
      </c>
      <c r="G50">
        <f t="shared" si="40"/>
        <v>1.2</v>
      </c>
      <c r="H50">
        <f t="shared" si="41"/>
        <v>22</v>
      </c>
      <c r="I50">
        <f t="shared" si="42"/>
        <v>2</v>
      </c>
      <c r="N50">
        <f t="shared" si="43"/>
        <v>222</v>
      </c>
    </row>
    <row r="51" spans="1:14" x14ac:dyDescent="0.35">
      <c r="A51" t="s">
        <v>137</v>
      </c>
      <c r="B51">
        <v>3</v>
      </c>
      <c r="C51">
        <v>16</v>
      </c>
      <c r="F51">
        <f t="shared" ref="F51:F85" si="55">B51*C51</f>
        <v>48</v>
      </c>
      <c r="G51">
        <f t="shared" ref="G51:G85" si="56">B51/C51</f>
        <v>0.1875</v>
      </c>
      <c r="H51">
        <f t="shared" ref="H51:H85" si="57">B51+C51</f>
        <v>19</v>
      </c>
      <c r="I51">
        <f t="shared" ref="I51:I85" si="58">B51-C51</f>
        <v>-13</v>
      </c>
      <c r="N51">
        <f t="shared" si="43"/>
        <v>-1319</v>
      </c>
    </row>
    <row r="52" spans="1:14" x14ac:dyDescent="0.35">
      <c r="A52" t="s">
        <v>138</v>
      </c>
      <c r="B52">
        <v>20</v>
      </c>
      <c r="C52">
        <v>20</v>
      </c>
      <c r="F52">
        <f t="shared" si="55"/>
        <v>400</v>
      </c>
      <c r="G52">
        <f t="shared" si="56"/>
        <v>1</v>
      </c>
      <c r="H52">
        <f t="shared" si="57"/>
        <v>40</v>
      </c>
      <c r="I52">
        <f t="shared" si="58"/>
        <v>0</v>
      </c>
      <c r="N52">
        <f t="shared" si="43"/>
        <v>40</v>
      </c>
    </row>
    <row r="53" spans="1:14" x14ac:dyDescent="0.35">
      <c r="A53" t="s">
        <v>139</v>
      </c>
      <c r="B53">
        <v>7</v>
      </c>
      <c r="C53">
        <v>1</v>
      </c>
      <c r="F53">
        <f t="shared" si="55"/>
        <v>7</v>
      </c>
      <c r="G53">
        <f t="shared" si="56"/>
        <v>7</v>
      </c>
      <c r="H53">
        <f t="shared" si="57"/>
        <v>8</v>
      </c>
      <c r="I53">
        <f t="shared" si="58"/>
        <v>6</v>
      </c>
      <c r="N53">
        <f t="shared" si="43"/>
        <v>68</v>
      </c>
    </row>
    <row r="54" spans="1:14" x14ac:dyDescent="0.35">
      <c r="A54" t="s">
        <v>140</v>
      </c>
      <c r="B54">
        <v>8</v>
      </c>
      <c r="C54">
        <v>18</v>
      </c>
      <c r="F54">
        <f t="shared" si="55"/>
        <v>144</v>
      </c>
      <c r="G54">
        <f t="shared" si="56"/>
        <v>0.44444444444444442</v>
      </c>
      <c r="H54">
        <f t="shared" si="57"/>
        <v>26</v>
      </c>
      <c r="I54">
        <f t="shared" si="58"/>
        <v>-10</v>
      </c>
      <c r="N54">
        <f t="shared" si="43"/>
        <v>-1026</v>
      </c>
    </row>
    <row r="55" spans="1:14" x14ac:dyDescent="0.35">
      <c r="A55" t="s">
        <v>141</v>
      </c>
      <c r="B55">
        <v>4</v>
      </c>
      <c r="C55">
        <v>15</v>
      </c>
      <c r="F55">
        <f t="shared" si="55"/>
        <v>60</v>
      </c>
      <c r="G55">
        <f t="shared" si="56"/>
        <v>0.26666666666666666</v>
      </c>
      <c r="H55">
        <f t="shared" si="57"/>
        <v>19</v>
      </c>
      <c r="I55">
        <f t="shared" si="58"/>
        <v>-11</v>
      </c>
      <c r="N55">
        <f t="shared" si="43"/>
        <v>-1119</v>
      </c>
    </row>
    <row r="56" spans="1:14" x14ac:dyDescent="0.35">
      <c r="A56" t="s">
        <v>142</v>
      </c>
      <c r="B56">
        <v>5</v>
      </c>
      <c r="C56">
        <v>20</v>
      </c>
      <c r="F56">
        <f t="shared" si="55"/>
        <v>100</v>
      </c>
      <c r="G56">
        <f t="shared" si="56"/>
        <v>0.25</v>
      </c>
      <c r="H56">
        <f t="shared" si="57"/>
        <v>25</v>
      </c>
      <c r="I56">
        <f t="shared" si="58"/>
        <v>-15</v>
      </c>
      <c r="N56">
        <f t="shared" si="43"/>
        <v>-1525</v>
      </c>
    </row>
    <row r="57" spans="1:14" x14ac:dyDescent="0.35">
      <c r="A57" t="s">
        <v>143</v>
      </c>
      <c r="B57">
        <v>4</v>
      </c>
      <c r="C57">
        <v>16</v>
      </c>
      <c r="F57">
        <f t="shared" si="55"/>
        <v>64</v>
      </c>
      <c r="G57">
        <f t="shared" si="56"/>
        <v>0.25</v>
      </c>
      <c r="H57">
        <f t="shared" si="57"/>
        <v>20</v>
      </c>
      <c r="I57">
        <f t="shared" si="58"/>
        <v>-12</v>
      </c>
      <c r="N57">
        <f t="shared" si="43"/>
        <v>-1220</v>
      </c>
    </row>
    <row r="58" spans="1:14" x14ac:dyDescent="0.35">
      <c r="A58" t="s">
        <v>144</v>
      </c>
      <c r="B58">
        <v>12</v>
      </c>
      <c r="C58">
        <v>9</v>
      </c>
      <c r="F58">
        <f t="shared" si="55"/>
        <v>108</v>
      </c>
      <c r="G58">
        <f t="shared" si="56"/>
        <v>1.3333333333333333</v>
      </c>
      <c r="H58">
        <f t="shared" si="57"/>
        <v>21</v>
      </c>
      <c r="I58">
        <f t="shared" si="58"/>
        <v>3</v>
      </c>
      <c r="N58">
        <f t="shared" si="43"/>
        <v>321</v>
      </c>
    </row>
    <row r="59" spans="1:14" x14ac:dyDescent="0.35">
      <c r="A59" t="s">
        <v>145</v>
      </c>
      <c r="B59">
        <v>14</v>
      </c>
      <c r="C59">
        <v>16</v>
      </c>
      <c r="F59">
        <f t="shared" si="55"/>
        <v>224</v>
      </c>
      <c r="G59">
        <f t="shared" si="56"/>
        <v>0.875</v>
      </c>
      <c r="H59">
        <f t="shared" si="57"/>
        <v>30</v>
      </c>
      <c r="I59">
        <f t="shared" si="58"/>
        <v>-2</v>
      </c>
      <c r="N59">
        <f t="shared" si="43"/>
        <v>-230</v>
      </c>
    </row>
    <row r="60" spans="1:14" x14ac:dyDescent="0.35">
      <c r="A60" t="s">
        <v>146</v>
      </c>
      <c r="B60">
        <v>10</v>
      </c>
      <c r="C60">
        <v>5</v>
      </c>
      <c r="F60">
        <f t="shared" si="55"/>
        <v>50</v>
      </c>
      <c r="G60">
        <f t="shared" si="56"/>
        <v>2</v>
      </c>
      <c r="H60">
        <f t="shared" si="57"/>
        <v>15</v>
      </c>
      <c r="I60">
        <f t="shared" si="58"/>
        <v>5</v>
      </c>
      <c r="N60">
        <f t="shared" si="43"/>
        <v>515</v>
      </c>
    </row>
    <row r="61" spans="1:14" x14ac:dyDescent="0.35">
      <c r="A61" t="s">
        <v>147</v>
      </c>
      <c r="B61">
        <v>10</v>
      </c>
      <c r="C61">
        <v>13</v>
      </c>
      <c r="F61">
        <f t="shared" si="55"/>
        <v>130</v>
      </c>
      <c r="G61">
        <f t="shared" si="56"/>
        <v>0.76923076923076927</v>
      </c>
      <c r="H61">
        <f t="shared" si="57"/>
        <v>23</v>
      </c>
      <c r="I61">
        <f t="shared" si="58"/>
        <v>-3</v>
      </c>
      <c r="N61">
        <f t="shared" si="43"/>
        <v>-323</v>
      </c>
    </row>
    <row r="62" spans="1:14" x14ac:dyDescent="0.35">
      <c r="A62" t="s">
        <v>148</v>
      </c>
      <c r="B62">
        <v>5</v>
      </c>
      <c r="C62">
        <v>14</v>
      </c>
      <c r="F62">
        <f t="shared" si="55"/>
        <v>70</v>
      </c>
      <c r="G62">
        <f t="shared" si="56"/>
        <v>0.35714285714285715</v>
      </c>
      <c r="H62">
        <f t="shared" si="57"/>
        <v>19</v>
      </c>
      <c r="I62">
        <f t="shared" si="58"/>
        <v>-9</v>
      </c>
      <c r="N62">
        <f t="shared" si="43"/>
        <v>-919</v>
      </c>
    </row>
    <row r="63" spans="1:14" x14ac:dyDescent="0.35">
      <c r="A63" t="s">
        <v>149</v>
      </c>
      <c r="B63">
        <v>2</v>
      </c>
      <c r="C63">
        <v>13</v>
      </c>
      <c r="F63">
        <f t="shared" si="55"/>
        <v>26</v>
      </c>
      <c r="G63">
        <f t="shared" si="56"/>
        <v>0.15384615384615385</v>
      </c>
      <c r="H63">
        <f t="shared" si="57"/>
        <v>15</v>
      </c>
      <c r="I63">
        <f t="shared" si="58"/>
        <v>-11</v>
      </c>
      <c r="N63">
        <f t="shared" si="43"/>
        <v>-1115</v>
      </c>
    </row>
    <row r="64" spans="1:14" x14ac:dyDescent="0.35">
      <c r="A64" t="s">
        <v>150</v>
      </c>
      <c r="B64">
        <v>10</v>
      </c>
      <c r="C64">
        <v>3</v>
      </c>
      <c r="F64">
        <f t="shared" si="55"/>
        <v>30</v>
      </c>
      <c r="G64">
        <f t="shared" si="56"/>
        <v>3.3333333333333335</v>
      </c>
      <c r="H64">
        <f t="shared" si="57"/>
        <v>13</v>
      </c>
      <c r="I64">
        <f t="shared" si="58"/>
        <v>7</v>
      </c>
      <c r="N64">
        <f t="shared" si="43"/>
        <v>713</v>
      </c>
    </row>
    <row r="65" spans="1:14" x14ac:dyDescent="0.35">
      <c r="A65" t="s">
        <v>151</v>
      </c>
      <c r="B65">
        <v>9</v>
      </c>
      <c r="C65">
        <v>5</v>
      </c>
      <c r="F65">
        <f t="shared" si="55"/>
        <v>45</v>
      </c>
      <c r="G65">
        <f t="shared" si="56"/>
        <v>1.8</v>
      </c>
      <c r="H65">
        <f t="shared" si="57"/>
        <v>14</v>
      </c>
      <c r="I65">
        <f t="shared" si="58"/>
        <v>4</v>
      </c>
      <c r="N65">
        <f t="shared" si="43"/>
        <v>414</v>
      </c>
    </row>
    <row r="66" spans="1:14" x14ac:dyDescent="0.35">
      <c r="A66" t="s">
        <v>152</v>
      </c>
      <c r="B66">
        <v>9</v>
      </c>
      <c r="C66">
        <v>7</v>
      </c>
      <c r="F66">
        <f t="shared" si="55"/>
        <v>63</v>
      </c>
      <c r="G66">
        <f t="shared" si="56"/>
        <v>1.2857142857142858</v>
      </c>
      <c r="H66">
        <f t="shared" si="57"/>
        <v>16</v>
      </c>
      <c r="I66">
        <f t="shared" si="58"/>
        <v>2</v>
      </c>
      <c r="N66">
        <f t="shared" si="43"/>
        <v>216</v>
      </c>
    </row>
    <row r="67" spans="1:14" x14ac:dyDescent="0.35">
      <c r="A67" t="s">
        <v>153</v>
      </c>
      <c r="B67">
        <v>8</v>
      </c>
      <c r="C67">
        <v>16</v>
      </c>
      <c r="F67">
        <f t="shared" si="55"/>
        <v>128</v>
      </c>
      <c r="G67">
        <f t="shared" si="56"/>
        <v>0.5</v>
      </c>
      <c r="H67">
        <f t="shared" si="57"/>
        <v>24</v>
      </c>
      <c r="I67">
        <f t="shared" si="58"/>
        <v>-8</v>
      </c>
      <c r="N67">
        <f t="shared" si="43"/>
        <v>-824</v>
      </c>
    </row>
    <row r="68" spans="1:14" x14ac:dyDescent="0.35">
      <c r="A68" t="s">
        <v>154</v>
      </c>
      <c r="B68">
        <v>19</v>
      </c>
      <c r="C68">
        <v>14</v>
      </c>
      <c r="F68">
        <f t="shared" si="55"/>
        <v>266</v>
      </c>
      <c r="G68">
        <f t="shared" si="56"/>
        <v>1.3571428571428572</v>
      </c>
      <c r="H68">
        <f t="shared" si="57"/>
        <v>33</v>
      </c>
      <c r="I68">
        <f t="shared" si="58"/>
        <v>5</v>
      </c>
      <c r="N68">
        <f t="shared" si="43"/>
        <v>533</v>
      </c>
    </row>
    <row r="69" spans="1:14" x14ac:dyDescent="0.35">
      <c r="A69" t="s">
        <v>155</v>
      </c>
      <c r="B69">
        <v>17</v>
      </c>
      <c r="C69">
        <v>13</v>
      </c>
      <c r="F69">
        <f t="shared" si="55"/>
        <v>221</v>
      </c>
      <c r="G69">
        <f t="shared" si="56"/>
        <v>1.3076923076923077</v>
      </c>
      <c r="H69">
        <f t="shared" si="57"/>
        <v>30</v>
      </c>
      <c r="I69">
        <f t="shared" si="58"/>
        <v>4</v>
      </c>
      <c r="N69">
        <f t="shared" si="43"/>
        <v>430</v>
      </c>
    </row>
    <row r="70" spans="1:14" x14ac:dyDescent="0.35">
      <c r="A70" t="s">
        <v>156</v>
      </c>
      <c r="B70">
        <v>10</v>
      </c>
      <c r="C70">
        <v>1</v>
      </c>
      <c r="F70">
        <f t="shared" si="55"/>
        <v>10</v>
      </c>
      <c r="G70">
        <f t="shared" si="56"/>
        <v>10</v>
      </c>
      <c r="H70">
        <f t="shared" si="57"/>
        <v>11</v>
      </c>
      <c r="I70">
        <f t="shared" si="58"/>
        <v>9</v>
      </c>
      <c r="N70">
        <f t="shared" si="43"/>
        <v>911</v>
      </c>
    </row>
    <row r="71" spans="1:14" x14ac:dyDescent="0.35">
      <c r="A71" t="s">
        <v>157</v>
      </c>
      <c r="B71">
        <v>4</v>
      </c>
      <c r="C71">
        <v>11</v>
      </c>
      <c r="F71">
        <f t="shared" si="55"/>
        <v>44</v>
      </c>
      <c r="G71">
        <f t="shared" si="56"/>
        <v>0.36363636363636365</v>
      </c>
      <c r="H71">
        <f t="shared" si="57"/>
        <v>15</v>
      </c>
      <c r="I71">
        <f t="shared" si="58"/>
        <v>-7</v>
      </c>
      <c r="N71">
        <f t="shared" si="43"/>
        <v>-715</v>
      </c>
    </row>
    <row r="72" spans="1:14" x14ac:dyDescent="0.35">
      <c r="A72" t="s">
        <v>158</v>
      </c>
      <c r="B72">
        <v>17</v>
      </c>
      <c r="C72">
        <v>3</v>
      </c>
      <c r="F72">
        <f t="shared" si="55"/>
        <v>51</v>
      </c>
      <c r="G72">
        <f t="shared" si="56"/>
        <v>5.666666666666667</v>
      </c>
      <c r="H72">
        <f t="shared" si="57"/>
        <v>20</v>
      </c>
      <c r="I72">
        <f t="shared" si="58"/>
        <v>14</v>
      </c>
      <c r="N72">
        <f t="shared" si="43"/>
        <v>1420</v>
      </c>
    </row>
    <row r="73" spans="1:14" x14ac:dyDescent="0.35">
      <c r="A73" t="s">
        <v>159</v>
      </c>
      <c r="B73">
        <v>10</v>
      </c>
      <c r="C73">
        <v>2</v>
      </c>
      <c r="F73">
        <f t="shared" si="55"/>
        <v>20</v>
      </c>
      <c r="G73">
        <f t="shared" si="56"/>
        <v>5</v>
      </c>
      <c r="H73">
        <f t="shared" si="57"/>
        <v>12</v>
      </c>
      <c r="I73">
        <f t="shared" si="58"/>
        <v>8</v>
      </c>
      <c r="N73">
        <f t="shared" si="43"/>
        <v>812</v>
      </c>
    </row>
    <row r="74" spans="1:14" x14ac:dyDescent="0.35">
      <c r="A74" t="s">
        <v>160</v>
      </c>
      <c r="B74">
        <v>15</v>
      </c>
      <c r="C74">
        <v>5</v>
      </c>
      <c r="F74">
        <f t="shared" si="55"/>
        <v>75</v>
      </c>
      <c r="G74">
        <f t="shared" si="56"/>
        <v>3</v>
      </c>
      <c r="H74">
        <f t="shared" si="57"/>
        <v>20</v>
      </c>
      <c r="I74">
        <f t="shared" si="58"/>
        <v>10</v>
      </c>
      <c r="N74">
        <f t="shared" si="43"/>
        <v>1020</v>
      </c>
    </row>
    <row r="75" spans="1:14" x14ac:dyDescent="0.35">
      <c r="A75" t="s">
        <v>161</v>
      </c>
      <c r="B75">
        <v>2</v>
      </c>
      <c r="C75">
        <v>8</v>
      </c>
      <c r="F75">
        <f t="shared" si="55"/>
        <v>16</v>
      </c>
      <c r="G75">
        <f t="shared" si="56"/>
        <v>0.25</v>
      </c>
      <c r="H75">
        <f t="shared" si="57"/>
        <v>10</v>
      </c>
      <c r="I75">
        <f t="shared" si="58"/>
        <v>-6</v>
      </c>
      <c r="N75">
        <f t="shared" si="43"/>
        <v>-610</v>
      </c>
    </row>
    <row r="76" spans="1:14" x14ac:dyDescent="0.35">
      <c r="A76" t="s">
        <v>162</v>
      </c>
      <c r="B76">
        <v>18</v>
      </c>
      <c r="C76">
        <v>1</v>
      </c>
      <c r="F76">
        <f t="shared" si="55"/>
        <v>18</v>
      </c>
      <c r="G76">
        <f t="shared" si="56"/>
        <v>18</v>
      </c>
      <c r="H76">
        <f t="shared" si="57"/>
        <v>19</v>
      </c>
      <c r="I76">
        <f t="shared" si="58"/>
        <v>17</v>
      </c>
      <c r="N76">
        <f t="shared" si="43"/>
        <v>1719</v>
      </c>
    </row>
    <row r="77" spans="1:14" x14ac:dyDescent="0.35">
      <c r="A77" t="s">
        <v>163</v>
      </c>
      <c r="B77">
        <v>20</v>
      </c>
      <c r="C77">
        <v>20</v>
      </c>
      <c r="F77">
        <f t="shared" si="55"/>
        <v>400</v>
      </c>
      <c r="G77">
        <f t="shared" si="56"/>
        <v>1</v>
      </c>
      <c r="H77">
        <f t="shared" si="57"/>
        <v>40</v>
      </c>
      <c r="I77">
        <f t="shared" si="58"/>
        <v>0</v>
      </c>
      <c r="N77">
        <f t="shared" si="43"/>
        <v>40</v>
      </c>
    </row>
    <row r="78" spans="1:14" x14ac:dyDescent="0.35">
      <c r="A78" t="s">
        <v>164</v>
      </c>
      <c r="B78">
        <v>13</v>
      </c>
      <c r="C78">
        <v>9</v>
      </c>
      <c r="F78">
        <f t="shared" si="55"/>
        <v>117</v>
      </c>
      <c r="G78">
        <f t="shared" si="56"/>
        <v>1.4444444444444444</v>
      </c>
      <c r="H78">
        <f t="shared" si="57"/>
        <v>22</v>
      </c>
      <c r="I78">
        <f t="shared" si="58"/>
        <v>4</v>
      </c>
      <c r="N78">
        <f t="shared" si="43"/>
        <v>422</v>
      </c>
    </row>
    <row r="79" spans="1:14" x14ac:dyDescent="0.35">
      <c r="A79" t="s">
        <v>165</v>
      </c>
      <c r="B79">
        <v>12</v>
      </c>
      <c r="C79">
        <v>4</v>
      </c>
      <c r="F79">
        <f t="shared" si="55"/>
        <v>48</v>
      </c>
      <c r="G79">
        <f t="shared" si="56"/>
        <v>3</v>
      </c>
      <c r="H79">
        <f t="shared" si="57"/>
        <v>16</v>
      </c>
      <c r="I79">
        <f t="shared" si="58"/>
        <v>8</v>
      </c>
      <c r="N79">
        <f t="shared" si="43"/>
        <v>816</v>
      </c>
    </row>
    <row r="80" spans="1:14" x14ac:dyDescent="0.35">
      <c r="A80" t="s">
        <v>166</v>
      </c>
      <c r="B80">
        <v>19</v>
      </c>
      <c r="C80">
        <v>14</v>
      </c>
      <c r="F80">
        <f t="shared" si="55"/>
        <v>266</v>
      </c>
      <c r="G80">
        <f t="shared" si="56"/>
        <v>1.3571428571428572</v>
      </c>
      <c r="H80">
        <f t="shared" si="57"/>
        <v>33</v>
      </c>
      <c r="I80">
        <f t="shared" si="58"/>
        <v>5</v>
      </c>
      <c r="N80">
        <f t="shared" si="43"/>
        <v>533</v>
      </c>
    </row>
    <row r="81" spans="1:16" x14ac:dyDescent="0.35">
      <c r="A81" t="s">
        <v>167</v>
      </c>
      <c r="B81">
        <v>16</v>
      </c>
      <c r="C81">
        <v>13</v>
      </c>
      <c r="F81">
        <f t="shared" si="55"/>
        <v>208</v>
      </c>
      <c r="G81">
        <f t="shared" si="56"/>
        <v>1.2307692307692308</v>
      </c>
      <c r="H81">
        <f t="shared" si="57"/>
        <v>29</v>
      </c>
      <c r="I81">
        <f t="shared" si="58"/>
        <v>3</v>
      </c>
      <c r="N81">
        <f t="shared" si="43"/>
        <v>329</v>
      </c>
    </row>
    <row r="82" spans="1:16" x14ac:dyDescent="0.35">
      <c r="A82" t="s">
        <v>168</v>
      </c>
      <c r="B82">
        <v>15</v>
      </c>
      <c r="C82">
        <v>18</v>
      </c>
      <c r="F82">
        <f t="shared" si="55"/>
        <v>270</v>
      </c>
      <c r="G82">
        <f t="shared" si="56"/>
        <v>0.83333333333333337</v>
      </c>
      <c r="H82">
        <f t="shared" si="57"/>
        <v>33</v>
      </c>
      <c r="I82">
        <f t="shared" si="58"/>
        <v>-3</v>
      </c>
      <c r="N82">
        <f t="shared" si="43"/>
        <v>-333</v>
      </c>
    </row>
    <row r="83" spans="1:16" x14ac:dyDescent="0.35">
      <c r="A83" t="s">
        <v>169</v>
      </c>
      <c r="B83">
        <v>15</v>
      </c>
      <c r="C83">
        <v>2</v>
      </c>
      <c r="F83">
        <f t="shared" si="55"/>
        <v>30</v>
      </c>
      <c r="G83">
        <f t="shared" si="56"/>
        <v>7.5</v>
      </c>
      <c r="H83">
        <f t="shared" si="57"/>
        <v>17</v>
      </c>
      <c r="I83">
        <f t="shared" si="58"/>
        <v>13</v>
      </c>
      <c r="N83">
        <f t="shared" si="43"/>
        <v>1317</v>
      </c>
    </row>
    <row r="84" spans="1:16" x14ac:dyDescent="0.35">
      <c r="A84" t="s">
        <v>170</v>
      </c>
      <c r="B84">
        <v>14</v>
      </c>
      <c r="C84">
        <v>8</v>
      </c>
      <c r="F84">
        <f t="shared" si="55"/>
        <v>112</v>
      </c>
      <c r="G84">
        <f t="shared" si="56"/>
        <v>1.75</v>
      </c>
      <c r="H84">
        <f t="shared" si="57"/>
        <v>22</v>
      </c>
      <c r="I84">
        <f t="shared" si="58"/>
        <v>6</v>
      </c>
      <c r="N84">
        <f t="shared" si="43"/>
        <v>622</v>
      </c>
    </row>
    <row r="85" spans="1:16" x14ac:dyDescent="0.35">
      <c r="A85" t="s">
        <v>171</v>
      </c>
      <c r="B85">
        <v>10</v>
      </c>
      <c r="C85">
        <v>9</v>
      </c>
      <c r="F85">
        <f t="shared" si="55"/>
        <v>90</v>
      </c>
      <c r="G85">
        <f t="shared" si="56"/>
        <v>1.1111111111111112</v>
      </c>
      <c r="H85">
        <f t="shared" si="57"/>
        <v>19</v>
      </c>
      <c r="I85">
        <f t="shared" si="58"/>
        <v>1</v>
      </c>
      <c r="N85">
        <f t="shared" si="43"/>
        <v>119</v>
      </c>
    </row>
    <row r="87" spans="1:16" x14ac:dyDescent="0.35">
      <c r="B87" t="s">
        <v>355</v>
      </c>
      <c r="C87" t="s">
        <v>355</v>
      </c>
      <c r="D87" t="s">
        <v>355</v>
      </c>
      <c r="E87" t="s">
        <v>355</v>
      </c>
      <c r="F87" t="s">
        <v>355</v>
      </c>
      <c r="G87" t="s">
        <v>355</v>
      </c>
      <c r="H87" t="s">
        <v>355</v>
      </c>
      <c r="I87" t="s">
        <v>355</v>
      </c>
      <c r="J87" t="s">
        <v>355</v>
      </c>
      <c r="K87" t="s">
        <v>355</v>
      </c>
      <c r="L87" t="s">
        <v>355</v>
      </c>
      <c r="M87" t="s">
        <v>355</v>
      </c>
      <c r="O87" t="s">
        <v>359</v>
      </c>
      <c r="P87" s="13" t="s">
        <v>362</v>
      </c>
    </row>
    <row r="88" spans="1:16" x14ac:dyDescent="0.35">
      <c r="A88" t="s">
        <v>17</v>
      </c>
      <c r="B88" t="str">
        <f t="shared" ref="B88:I88" si="59">B37</f>
        <v>A1</v>
      </c>
      <c r="C88" t="str">
        <f t="shared" si="59"/>
        <v>A2</v>
      </c>
      <c r="D88" t="str">
        <f t="shared" si="59"/>
        <v>A1i</v>
      </c>
      <c r="E88" t="str">
        <f t="shared" si="59"/>
        <v>A2i</v>
      </c>
      <c r="F88" t="str">
        <f t="shared" si="59"/>
        <v>A1*A2</v>
      </c>
      <c r="G88" t="str">
        <f t="shared" si="59"/>
        <v>A1/A2</v>
      </c>
      <c r="H88" t="str">
        <f t="shared" si="59"/>
        <v>A1+A2</v>
      </c>
      <c r="I88" t="str">
        <f t="shared" si="59"/>
        <v>A1-A2</v>
      </c>
      <c r="J88" t="s">
        <v>107</v>
      </c>
      <c r="K88" t="s">
        <v>108</v>
      </c>
      <c r="L88" t="s">
        <v>109</v>
      </c>
      <c r="M88" t="s">
        <v>110</v>
      </c>
      <c r="N88" t="s">
        <v>16</v>
      </c>
      <c r="O88" t="s">
        <v>364</v>
      </c>
      <c r="P88" s="13" t="s">
        <v>361</v>
      </c>
    </row>
    <row r="89" spans="1:16" x14ac:dyDescent="0.35">
      <c r="A89" t="str">
        <f>A38</f>
        <v>O1</v>
      </c>
      <c r="B89">
        <f>B21</f>
        <v>4</v>
      </c>
      <c r="C89">
        <f t="shared" ref="C89:E89" si="60">C21</f>
        <v>12</v>
      </c>
      <c r="D89">
        <f t="shared" si="60"/>
        <v>10</v>
      </c>
      <c r="E89">
        <f t="shared" si="60"/>
        <v>2</v>
      </c>
      <c r="F89">
        <f>RANK(F38,F$38:F$50,0)</f>
        <v>11</v>
      </c>
      <c r="G89">
        <f t="shared" ref="G89:I89" si="61">RANK(G38,G$38:G$50,0)</f>
        <v>2</v>
      </c>
      <c r="H89">
        <f t="shared" si="61"/>
        <v>10</v>
      </c>
      <c r="I89">
        <f t="shared" si="61"/>
        <v>1</v>
      </c>
      <c r="J89">
        <f>14-F89</f>
        <v>3</v>
      </c>
      <c r="K89">
        <f t="shared" ref="K89:K101" si="62">14-G89</f>
        <v>12</v>
      </c>
      <c r="L89">
        <f t="shared" ref="L89:L101" si="63">14-H89</f>
        <v>4</v>
      </c>
      <c r="M89">
        <f t="shared" ref="M89:M101" si="64">14-I89</f>
        <v>13</v>
      </c>
      <c r="N89">
        <f>10000+N38</f>
        <v>11216</v>
      </c>
      <c r="O89">
        <f>std_extra_13!N53</f>
        <v>11216</v>
      </c>
      <c r="P89" s="13">
        <f>ABS(N89-O89)</f>
        <v>0</v>
      </c>
    </row>
    <row r="90" spans="1:16" x14ac:dyDescent="0.35">
      <c r="A90" t="str">
        <f t="shared" ref="A90:A101" si="65">A39</f>
        <v>O2</v>
      </c>
      <c r="B90">
        <f t="shared" ref="B90:E90" si="66">B22</f>
        <v>10</v>
      </c>
      <c r="C90">
        <f t="shared" si="66"/>
        <v>3</v>
      </c>
      <c r="D90">
        <f t="shared" si="66"/>
        <v>4</v>
      </c>
      <c r="E90">
        <f t="shared" si="66"/>
        <v>11</v>
      </c>
      <c r="F90">
        <f t="shared" ref="F90:I90" si="67">RANK(F39,F$38:F$50,0)</f>
        <v>7</v>
      </c>
      <c r="G90">
        <f t="shared" si="67"/>
        <v>11</v>
      </c>
      <c r="H90">
        <f t="shared" si="67"/>
        <v>6</v>
      </c>
      <c r="I90">
        <f t="shared" si="67"/>
        <v>11</v>
      </c>
      <c r="J90">
        <f t="shared" ref="J90:J101" si="68">14-F90</f>
        <v>7</v>
      </c>
      <c r="K90">
        <f t="shared" si="62"/>
        <v>3</v>
      </c>
      <c r="L90">
        <f t="shared" si="63"/>
        <v>8</v>
      </c>
      <c r="M90">
        <f t="shared" si="64"/>
        <v>3</v>
      </c>
      <c r="N90">
        <f t="shared" ref="N90:N101" si="69">10000+N39</f>
        <v>8778</v>
      </c>
      <c r="O90">
        <f>std_extra_13!N54</f>
        <v>8778</v>
      </c>
      <c r="P90" s="13">
        <f t="shared" ref="P90:P101" si="70">ABS(N90-O90)</f>
        <v>0</v>
      </c>
    </row>
    <row r="91" spans="1:16" x14ac:dyDescent="0.35">
      <c r="A91" t="str">
        <f t="shared" si="65"/>
        <v>O3</v>
      </c>
      <c r="B91">
        <f t="shared" ref="B91:E91" si="71">B23</f>
        <v>4</v>
      </c>
      <c r="C91">
        <f t="shared" si="71"/>
        <v>11</v>
      </c>
      <c r="D91">
        <f t="shared" si="71"/>
        <v>10</v>
      </c>
      <c r="E91">
        <f t="shared" si="71"/>
        <v>3</v>
      </c>
      <c r="F91">
        <f t="shared" ref="F91:I91" si="72">RANK(F40,F$38:F$50,0)</f>
        <v>8</v>
      </c>
      <c r="G91">
        <f t="shared" si="72"/>
        <v>3</v>
      </c>
      <c r="H91">
        <f t="shared" si="72"/>
        <v>9</v>
      </c>
      <c r="I91">
        <f t="shared" si="72"/>
        <v>4</v>
      </c>
      <c r="J91">
        <f t="shared" si="68"/>
        <v>6</v>
      </c>
      <c r="K91">
        <f t="shared" si="62"/>
        <v>11</v>
      </c>
      <c r="L91">
        <f t="shared" si="63"/>
        <v>5</v>
      </c>
      <c r="M91">
        <f t="shared" si="64"/>
        <v>10</v>
      </c>
      <c r="N91">
        <f t="shared" si="69"/>
        <v>10919</v>
      </c>
      <c r="O91">
        <f>std_extra_13!N55</f>
        <v>10919</v>
      </c>
      <c r="P91" s="13">
        <f t="shared" si="70"/>
        <v>0</v>
      </c>
    </row>
    <row r="92" spans="1:16" x14ac:dyDescent="0.35">
      <c r="A92" t="str">
        <f t="shared" si="65"/>
        <v>O4</v>
      </c>
      <c r="B92">
        <f t="shared" ref="B92:E92" si="73">B24</f>
        <v>7</v>
      </c>
      <c r="C92">
        <f t="shared" si="73"/>
        <v>3</v>
      </c>
      <c r="D92">
        <f t="shared" si="73"/>
        <v>7</v>
      </c>
      <c r="E92">
        <f t="shared" si="73"/>
        <v>11</v>
      </c>
      <c r="F92">
        <f t="shared" ref="F92:I92" si="74">RANK(F41,F$38:F$50,0)</f>
        <v>4</v>
      </c>
      <c r="G92">
        <f t="shared" si="74"/>
        <v>9</v>
      </c>
      <c r="H92">
        <f t="shared" si="74"/>
        <v>4</v>
      </c>
      <c r="I92">
        <f t="shared" si="74"/>
        <v>8</v>
      </c>
      <c r="J92">
        <f t="shared" si="68"/>
        <v>10</v>
      </c>
      <c r="K92">
        <f t="shared" si="62"/>
        <v>5</v>
      </c>
      <c r="L92">
        <f t="shared" si="63"/>
        <v>10</v>
      </c>
      <c r="M92">
        <f t="shared" si="64"/>
        <v>6</v>
      </c>
      <c r="N92">
        <f t="shared" si="69"/>
        <v>9471</v>
      </c>
      <c r="O92">
        <f>std_extra_13!N56</f>
        <v>9471</v>
      </c>
      <c r="P92" s="13">
        <f t="shared" si="70"/>
        <v>0</v>
      </c>
    </row>
    <row r="93" spans="1:16" x14ac:dyDescent="0.35">
      <c r="A93" t="str">
        <f t="shared" si="65"/>
        <v>O5</v>
      </c>
      <c r="B93">
        <f t="shared" ref="B93:E93" si="75">B25</f>
        <v>1</v>
      </c>
      <c r="C93">
        <f t="shared" si="75"/>
        <v>10</v>
      </c>
      <c r="D93">
        <f t="shared" si="75"/>
        <v>13</v>
      </c>
      <c r="E93">
        <f t="shared" si="75"/>
        <v>4</v>
      </c>
      <c r="F93">
        <f t="shared" ref="F93:I93" si="76">RANK(F42,F$38:F$50,0)</f>
        <v>5</v>
      </c>
      <c r="G93">
        <f t="shared" si="76"/>
        <v>4</v>
      </c>
      <c r="H93">
        <f t="shared" si="76"/>
        <v>5</v>
      </c>
      <c r="I93">
        <f t="shared" si="76"/>
        <v>1</v>
      </c>
      <c r="J93">
        <f t="shared" si="68"/>
        <v>9</v>
      </c>
      <c r="K93">
        <f t="shared" si="62"/>
        <v>10</v>
      </c>
      <c r="L93">
        <f t="shared" si="63"/>
        <v>9</v>
      </c>
      <c r="M93">
        <f t="shared" si="64"/>
        <v>13</v>
      </c>
      <c r="N93">
        <f t="shared" si="69"/>
        <v>11228</v>
      </c>
      <c r="O93">
        <f>std_extra_13!N57</f>
        <v>11228</v>
      </c>
      <c r="P93" s="13">
        <f t="shared" si="70"/>
        <v>0</v>
      </c>
    </row>
    <row r="94" spans="1:16" x14ac:dyDescent="0.35">
      <c r="A94" t="str">
        <f t="shared" si="65"/>
        <v>O6</v>
      </c>
      <c r="B94">
        <f t="shared" ref="B94:E94" si="77">B26</f>
        <v>4</v>
      </c>
      <c r="C94">
        <f t="shared" si="77"/>
        <v>1</v>
      </c>
      <c r="D94">
        <f t="shared" si="77"/>
        <v>10</v>
      </c>
      <c r="E94">
        <f t="shared" si="77"/>
        <v>13</v>
      </c>
      <c r="F94">
        <f t="shared" ref="F94:I94" si="78">RANK(F43,F$38:F$50,0)</f>
        <v>1</v>
      </c>
      <c r="G94">
        <f t="shared" si="78"/>
        <v>8</v>
      </c>
      <c r="H94">
        <f t="shared" si="78"/>
        <v>1</v>
      </c>
      <c r="I94">
        <f t="shared" si="78"/>
        <v>8</v>
      </c>
      <c r="J94">
        <f t="shared" si="68"/>
        <v>13</v>
      </c>
      <c r="K94">
        <f t="shared" si="62"/>
        <v>6</v>
      </c>
      <c r="L94">
        <f t="shared" si="63"/>
        <v>13</v>
      </c>
      <c r="M94">
        <f t="shared" si="64"/>
        <v>6</v>
      </c>
      <c r="N94">
        <f t="shared" si="69"/>
        <v>9467</v>
      </c>
      <c r="O94">
        <f>std_extra_13!N58</f>
        <v>9467</v>
      </c>
      <c r="P94" s="13">
        <f t="shared" si="70"/>
        <v>0</v>
      </c>
    </row>
    <row r="95" spans="1:16" x14ac:dyDescent="0.35">
      <c r="A95" t="str">
        <f t="shared" si="65"/>
        <v>O7</v>
      </c>
      <c r="B95">
        <f t="shared" ref="B95:E95" si="79">B27</f>
        <v>7</v>
      </c>
      <c r="C95">
        <f t="shared" si="79"/>
        <v>13</v>
      </c>
      <c r="D95">
        <f t="shared" si="79"/>
        <v>7</v>
      </c>
      <c r="E95">
        <f t="shared" si="79"/>
        <v>1</v>
      </c>
      <c r="F95">
        <f t="shared" ref="F95:I95" si="80">RANK(F44,F$38:F$50,0)</f>
        <v>13</v>
      </c>
      <c r="G95">
        <f t="shared" si="80"/>
        <v>1</v>
      </c>
      <c r="H95">
        <f t="shared" si="80"/>
        <v>13</v>
      </c>
      <c r="I95">
        <f t="shared" si="80"/>
        <v>3</v>
      </c>
      <c r="J95">
        <f t="shared" si="68"/>
        <v>1</v>
      </c>
      <c r="K95">
        <f t="shared" si="62"/>
        <v>13</v>
      </c>
      <c r="L95">
        <f t="shared" si="63"/>
        <v>1</v>
      </c>
      <c r="M95">
        <f t="shared" si="64"/>
        <v>11</v>
      </c>
      <c r="N95">
        <f t="shared" si="69"/>
        <v>11113</v>
      </c>
      <c r="O95">
        <f>std_extra_13!N59</f>
        <v>11113</v>
      </c>
      <c r="P95" s="13">
        <f t="shared" si="70"/>
        <v>0</v>
      </c>
    </row>
    <row r="96" spans="1:16" x14ac:dyDescent="0.35">
      <c r="A96" t="str">
        <f t="shared" si="65"/>
        <v>O8</v>
      </c>
      <c r="B96">
        <f t="shared" ref="B96:E96" si="81">B28</f>
        <v>1</v>
      </c>
      <c r="C96">
        <f t="shared" si="81"/>
        <v>7</v>
      </c>
      <c r="D96">
        <f t="shared" si="81"/>
        <v>13</v>
      </c>
      <c r="E96">
        <f t="shared" si="81"/>
        <v>7</v>
      </c>
      <c r="F96">
        <f t="shared" ref="F96:I96" si="82">RANK(F45,F$38:F$50,0)</f>
        <v>3</v>
      </c>
      <c r="G96">
        <f t="shared" si="82"/>
        <v>5</v>
      </c>
      <c r="H96">
        <f t="shared" si="82"/>
        <v>3</v>
      </c>
      <c r="I96">
        <f t="shared" si="82"/>
        <v>5</v>
      </c>
      <c r="J96">
        <f t="shared" si="68"/>
        <v>11</v>
      </c>
      <c r="K96">
        <f t="shared" si="62"/>
        <v>9</v>
      </c>
      <c r="L96">
        <f t="shared" si="63"/>
        <v>11</v>
      </c>
      <c r="M96">
        <f t="shared" si="64"/>
        <v>9</v>
      </c>
      <c r="N96">
        <f t="shared" si="69"/>
        <v>10832</v>
      </c>
      <c r="O96">
        <f>std_extra_13!N60</f>
        <v>10832</v>
      </c>
      <c r="P96" s="13">
        <f t="shared" si="70"/>
        <v>0</v>
      </c>
    </row>
    <row r="97" spans="1:17" x14ac:dyDescent="0.35">
      <c r="A97" t="str">
        <f t="shared" si="65"/>
        <v>O9</v>
      </c>
      <c r="B97">
        <f t="shared" ref="B97:E97" si="83">B29</f>
        <v>10</v>
      </c>
      <c r="C97">
        <f t="shared" si="83"/>
        <v>8</v>
      </c>
      <c r="D97">
        <f t="shared" si="83"/>
        <v>4</v>
      </c>
      <c r="E97">
        <f t="shared" si="83"/>
        <v>6</v>
      </c>
      <c r="F97">
        <f t="shared" ref="F97:I97" si="84">RANK(F46,F$38:F$50,0)</f>
        <v>10</v>
      </c>
      <c r="G97">
        <f t="shared" si="84"/>
        <v>10</v>
      </c>
      <c r="H97">
        <f t="shared" si="84"/>
        <v>11</v>
      </c>
      <c r="I97">
        <f t="shared" si="84"/>
        <v>8</v>
      </c>
      <c r="J97">
        <f t="shared" si="68"/>
        <v>4</v>
      </c>
      <c r="K97">
        <f t="shared" si="62"/>
        <v>4</v>
      </c>
      <c r="L97">
        <f t="shared" si="63"/>
        <v>3</v>
      </c>
      <c r="M97">
        <f t="shared" si="64"/>
        <v>6</v>
      </c>
      <c r="N97">
        <f t="shared" si="69"/>
        <v>9485</v>
      </c>
      <c r="O97">
        <f>std_extra_13!N61</f>
        <v>9485</v>
      </c>
      <c r="P97" s="13">
        <f t="shared" si="70"/>
        <v>0</v>
      </c>
    </row>
    <row r="98" spans="1:17" x14ac:dyDescent="0.35">
      <c r="A98" t="str">
        <f t="shared" si="65"/>
        <v>O10</v>
      </c>
      <c r="B98">
        <f t="shared" ref="B98:E98" si="85">B30</f>
        <v>13</v>
      </c>
      <c r="C98">
        <f t="shared" si="85"/>
        <v>5</v>
      </c>
      <c r="D98">
        <f t="shared" si="85"/>
        <v>1</v>
      </c>
      <c r="E98">
        <f t="shared" si="85"/>
        <v>9</v>
      </c>
      <c r="F98">
        <f t="shared" ref="F98:I98" si="86">RANK(F47,F$38:F$50,0)</f>
        <v>12</v>
      </c>
      <c r="G98">
        <f t="shared" si="86"/>
        <v>13</v>
      </c>
      <c r="H98">
        <f t="shared" si="86"/>
        <v>12</v>
      </c>
      <c r="I98">
        <f t="shared" si="86"/>
        <v>11</v>
      </c>
      <c r="J98">
        <f t="shared" si="68"/>
        <v>2</v>
      </c>
      <c r="K98">
        <f t="shared" si="62"/>
        <v>1</v>
      </c>
      <c r="L98">
        <f t="shared" si="63"/>
        <v>2</v>
      </c>
      <c r="M98">
        <f t="shared" si="64"/>
        <v>3</v>
      </c>
      <c r="N98">
        <f t="shared" si="69"/>
        <v>8786</v>
      </c>
      <c r="O98">
        <f>std_extra_13!N62</f>
        <v>8786</v>
      </c>
      <c r="P98" s="13">
        <f t="shared" si="70"/>
        <v>0</v>
      </c>
    </row>
    <row r="99" spans="1:17" x14ac:dyDescent="0.35">
      <c r="A99" t="str">
        <f t="shared" si="65"/>
        <v>O11</v>
      </c>
      <c r="B99">
        <f t="shared" ref="B99:E99" si="87">B31</f>
        <v>12</v>
      </c>
      <c r="C99">
        <f t="shared" si="87"/>
        <v>1</v>
      </c>
      <c r="D99">
        <f t="shared" si="87"/>
        <v>2</v>
      </c>
      <c r="E99">
        <f t="shared" si="87"/>
        <v>13</v>
      </c>
      <c r="F99">
        <f t="shared" ref="F99:I99" si="88">RANK(F48,F$38:F$50,0)</f>
        <v>9</v>
      </c>
      <c r="G99">
        <f t="shared" si="88"/>
        <v>12</v>
      </c>
      <c r="H99">
        <f t="shared" si="88"/>
        <v>6</v>
      </c>
      <c r="I99">
        <f t="shared" si="88"/>
        <v>13</v>
      </c>
      <c r="J99">
        <f t="shared" si="68"/>
        <v>5</v>
      </c>
      <c r="K99">
        <f t="shared" si="62"/>
        <v>2</v>
      </c>
      <c r="L99">
        <f t="shared" si="63"/>
        <v>8</v>
      </c>
      <c r="M99">
        <f t="shared" si="64"/>
        <v>1</v>
      </c>
      <c r="N99">
        <f t="shared" si="69"/>
        <v>8378</v>
      </c>
      <c r="O99">
        <f>std_extra_13!N63</f>
        <v>8378</v>
      </c>
      <c r="P99" s="13">
        <f t="shared" si="70"/>
        <v>0</v>
      </c>
    </row>
    <row r="100" spans="1:17" x14ac:dyDescent="0.35">
      <c r="A100" t="str">
        <f t="shared" si="65"/>
        <v>O12</v>
      </c>
      <c r="B100">
        <f t="shared" ref="B100:E100" si="89">B32</f>
        <v>1</v>
      </c>
      <c r="C100">
        <f t="shared" si="89"/>
        <v>5</v>
      </c>
      <c r="D100">
        <f t="shared" si="89"/>
        <v>13</v>
      </c>
      <c r="E100">
        <f t="shared" si="89"/>
        <v>9</v>
      </c>
      <c r="F100">
        <f t="shared" ref="F100:I100" si="90">RANK(F49,F$38:F$50,0)</f>
        <v>2</v>
      </c>
      <c r="G100">
        <f t="shared" si="90"/>
        <v>6</v>
      </c>
      <c r="H100">
        <f t="shared" si="90"/>
        <v>1</v>
      </c>
      <c r="I100">
        <f t="shared" si="90"/>
        <v>6</v>
      </c>
      <c r="J100">
        <f t="shared" si="68"/>
        <v>12</v>
      </c>
      <c r="K100">
        <f t="shared" si="62"/>
        <v>8</v>
      </c>
      <c r="L100">
        <f t="shared" si="63"/>
        <v>13</v>
      </c>
      <c r="M100">
        <f t="shared" si="64"/>
        <v>8</v>
      </c>
      <c r="N100">
        <f t="shared" si="69"/>
        <v>10733</v>
      </c>
      <c r="O100">
        <f>std_extra_13!N64</f>
        <v>10733</v>
      </c>
      <c r="P100" s="13">
        <f t="shared" si="70"/>
        <v>0</v>
      </c>
    </row>
    <row r="101" spans="1:17" x14ac:dyDescent="0.35">
      <c r="A101" t="str">
        <f t="shared" si="65"/>
        <v>O13</v>
      </c>
      <c r="B101">
        <f t="shared" ref="B101:E101" si="91">B33</f>
        <v>7</v>
      </c>
      <c r="C101">
        <f t="shared" si="91"/>
        <v>8</v>
      </c>
      <c r="D101">
        <f t="shared" si="91"/>
        <v>7</v>
      </c>
      <c r="E101">
        <f t="shared" si="91"/>
        <v>6</v>
      </c>
      <c r="F101">
        <f t="shared" ref="F101:I101" si="92">RANK(F50,F$38:F$50,0)</f>
        <v>6</v>
      </c>
      <c r="G101">
        <f t="shared" si="92"/>
        <v>7</v>
      </c>
      <c r="H101">
        <f t="shared" si="92"/>
        <v>6</v>
      </c>
      <c r="I101">
        <f t="shared" si="92"/>
        <v>7</v>
      </c>
      <c r="J101">
        <f t="shared" si="68"/>
        <v>8</v>
      </c>
      <c r="K101">
        <f t="shared" si="62"/>
        <v>7</v>
      </c>
      <c r="L101">
        <f t="shared" si="63"/>
        <v>8</v>
      </c>
      <c r="M101">
        <f t="shared" si="64"/>
        <v>7</v>
      </c>
      <c r="N101">
        <f t="shared" si="69"/>
        <v>10222</v>
      </c>
      <c r="O101">
        <f>std_extra_13!N65</f>
        <v>10222</v>
      </c>
      <c r="P101" s="13">
        <f t="shared" si="70"/>
        <v>0</v>
      </c>
    </row>
    <row r="103" spans="1:17" x14ac:dyDescent="0.35">
      <c r="B103" t="s">
        <v>365</v>
      </c>
      <c r="C103" t="s">
        <v>366</v>
      </c>
      <c r="D103" t="s">
        <v>367</v>
      </c>
      <c r="E103" t="s">
        <v>368</v>
      </c>
      <c r="F103">
        <v>5</v>
      </c>
      <c r="G103">
        <v>6</v>
      </c>
      <c r="H103">
        <v>7</v>
      </c>
      <c r="I103">
        <v>8</v>
      </c>
      <c r="J103">
        <v>9</v>
      </c>
      <c r="K103">
        <v>10</v>
      </c>
      <c r="L103">
        <v>11</v>
      </c>
      <c r="M103">
        <v>12</v>
      </c>
      <c r="O103" t="str">
        <f>O87</f>
        <v>estimation</v>
      </c>
      <c r="Q103" t="s">
        <v>372</v>
      </c>
    </row>
    <row r="104" spans="1:17" x14ac:dyDescent="0.35">
      <c r="B104" t="str">
        <f>B88</f>
        <v>A1</v>
      </c>
      <c r="C104" t="str">
        <f t="shared" ref="C104:N104" si="93">C88</f>
        <v>A2</v>
      </c>
      <c r="D104" t="str">
        <f t="shared" si="93"/>
        <v>A1i</v>
      </c>
      <c r="E104" t="str">
        <f t="shared" si="93"/>
        <v>A2i</v>
      </c>
      <c r="F104" t="str">
        <f t="shared" si="93"/>
        <v>A1*A2</v>
      </c>
      <c r="G104" t="str">
        <f t="shared" si="93"/>
        <v>A1/A2</v>
      </c>
      <c r="H104" t="str">
        <f t="shared" si="93"/>
        <v>A1+A2</v>
      </c>
      <c r="I104" t="str">
        <f t="shared" si="93"/>
        <v>A1-A2</v>
      </c>
      <c r="J104" t="str">
        <f t="shared" si="93"/>
        <v>(A1*A2)i</v>
      </c>
      <c r="K104" t="str">
        <f t="shared" si="93"/>
        <v>(A1/A2)i</v>
      </c>
      <c r="L104" t="str">
        <f t="shared" si="93"/>
        <v>(A1+A2)i</v>
      </c>
      <c r="M104" t="str">
        <f t="shared" si="93"/>
        <v>(A1-A2)i</v>
      </c>
      <c r="N104" t="str">
        <f t="shared" si="93"/>
        <v>Y</v>
      </c>
      <c r="O104" t="s">
        <v>370</v>
      </c>
      <c r="P104" s="13" t="s">
        <v>371</v>
      </c>
      <c r="Q104" t="s">
        <v>369</v>
      </c>
    </row>
    <row r="105" spans="1:17" x14ac:dyDescent="0.35">
      <c r="A105" t="s">
        <v>1</v>
      </c>
      <c r="B105">
        <f>RANK(B38,B$38:B$85,0)</f>
        <v>15</v>
      </c>
      <c r="C105">
        <f t="shared" ref="C105:I105" si="94">RANK(C38,C$38:C$85,0)</f>
        <v>42</v>
      </c>
      <c r="D105">
        <f>49-B105</f>
        <v>34</v>
      </c>
      <c r="E105">
        <f t="shared" ref="E105:E152" si="95">49-C105</f>
        <v>7</v>
      </c>
      <c r="F105">
        <f t="shared" si="94"/>
        <v>40</v>
      </c>
      <c r="G105">
        <f t="shared" si="94"/>
        <v>5</v>
      </c>
      <c r="H105">
        <f t="shared" si="94"/>
        <v>34</v>
      </c>
      <c r="I105">
        <f t="shared" si="94"/>
        <v>4</v>
      </c>
      <c r="J105">
        <f>49-F105</f>
        <v>9</v>
      </c>
      <c r="K105">
        <f t="shared" ref="K105:K152" si="96">49-G105</f>
        <v>44</v>
      </c>
      <c r="L105">
        <f t="shared" ref="L105:L152" si="97">49-H105</f>
        <v>15</v>
      </c>
      <c r="M105">
        <f t="shared" ref="M105:M152" si="98">49-I105</f>
        <v>45</v>
      </c>
      <c r="N105">
        <f>N38+10000</f>
        <v>11216</v>
      </c>
      <c r="O105" s="12">
        <f>std_extra_48!N158</f>
        <v>11215.9</v>
      </c>
      <c r="P105" s="14">
        <f>N105-O105</f>
        <v>0.1000000000003638</v>
      </c>
      <c r="Q105">
        <f>ROUND(std_13_48!AJ158,0)</f>
        <v>0</v>
      </c>
    </row>
    <row r="106" spans="1:17" x14ac:dyDescent="0.35">
      <c r="A106" t="s">
        <v>2</v>
      </c>
      <c r="B106">
        <f t="shared" ref="B106:I106" si="99">RANK(B39,B$38:B$85,0)</f>
        <v>37</v>
      </c>
      <c r="C106">
        <f t="shared" si="99"/>
        <v>8</v>
      </c>
      <c r="D106">
        <f t="shared" ref="D106:D152" si="100">49-B106</f>
        <v>12</v>
      </c>
      <c r="E106">
        <f t="shared" si="95"/>
        <v>41</v>
      </c>
      <c r="F106">
        <f t="shared" si="99"/>
        <v>23</v>
      </c>
      <c r="G106">
        <f t="shared" si="99"/>
        <v>40</v>
      </c>
      <c r="H106">
        <f t="shared" si="99"/>
        <v>18</v>
      </c>
      <c r="I106">
        <f t="shared" si="99"/>
        <v>43</v>
      </c>
      <c r="J106">
        <f t="shared" ref="J106:J152" si="101">49-F106</f>
        <v>26</v>
      </c>
      <c r="K106">
        <f t="shared" si="96"/>
        <v>9</v>
      </c>
      <c r="L106">
        <f t="shared" si="97"/>
        <v>31</v>
      </c>
      <c r="M106">
        <f t="shared" si="98"/>
        <v>6</v>
      </c>
      <c r="N106">
        <f t="shared" ref="N106:N152" si="102">N39+10000</f>
        <v>8778</v>
      </c>
      <c r="O106" s="12">
        <f>std_extra_48!N159</f>
        <v>8778.4</v>
      </c>
      <c r="P106" s="14">
        <f t="shared" ref="P106:P152" si="103">N106-O106</f>
        <v>-0.3999999999996362</v>
      </c>
      <c r="Q106">
        <f>ROUND(std_13_48!AJ159,0)</f>
        <v>14</v>
      </c>
    </row>
    <row r="107" spans="1:17" x14ac:dyDescent="0.35">
      <c r="A107" t="s">
        <v>3</v>
      </c>
      <c r="B107">
        <f t="shared" ref="B107:I107" si="104">RANK(B40,B$38:B$85,0)</f>
        <v>15</v>
      </c>
      <c r="C107">
        <f t="shared" si="104"/>
        <v>35</v>
      </c>
      <c r="D107">
        <f t="shared" si="100"/>
        <v>34</v>
      </c>
      <c r="E107">
        <f t="shared" si="95"/>
        <v>14</v>
      </c>
      <c r="F107">
        <f t="shared" si="104"/>
        <v>25</v>
      </c>
      <c r="G107">
        <f t="shared" si="104"/>
        <v>12</v>
      </c>
      <c r="H107">
        <f t="shared" si="104"/>
        <v>27</v>
      </c>
      <c r="I107">
        <f t="shared" si="104"/>
        <v>8</v>
      </c>
      <c r="J107">
        <f t="shared" si="101"/>
        <v>24</v>
      </c>
      <c r="K107">
        <f t="shared" si="96"/>
        <v>37</v>
      </c>
      <c r="L107">
        <f t="shared" si="97"/>
        <v>22</v>
      </c>
      <c r="M107">
        <f t="shared" si="98"/>
        <v>41</v>
      </c>
      <c r="N107">
        <f t="shared" si="102"/>
        <v>10919</v>
      </c>
      <c r="O107" s="12">
        <f>std_extra_48!N160</f>
        <v>10918.9</v>
      </c>
      <c r="P107" s="14">
        <f t="shared" si="103"/>
        <v>0.1000000000003638</v>
      </c>
      <c r="Q107">
        <f>ROUND(std_13_48!AJ160,0)</f>
        <v>0</v>
      </c>
    </row>
    <row r="108" spans="1:17" x14ac:dyDescent="0.35">
      <c r="A108" t="s">
        <v>4</v>
      </c>
      <c r="B108">
        <f t="shared" ref="B108:I108" si="105">RANK(B41,B$38:B$85,0)</f>
        <v>21</v>
      </c>
      <c r="C108">
        <f t="shared" si="105"/>
        <v>8</v>
      </c>
      <c r="D108">
        <f t="shared" si="100"/>
        <v>28</v>
      </c>
      <c r="E108">
        <f t="shared" si="95"/>
        <v>41</v>
      </c>
      <c r="F108">
        <f t="shared" si="105"/>
        <v>12</v>
      </c>
      <c r="G108">
        <f t="shared" si="105"/>
        <v>34</v>
      </c>
      <c r="H108">
        <f t="shared" si="105"/>
        <v>11</v>
      </c>
      <c r="I108">
        <f t="shared" si="105"/>
        <v>33</v>
      </c>
      <c r="J108">
        <f t="shared" si="101"/>
        <v>37</v>
      </c>
      <c r="K108">
        <f t="shared" si="96"/>
        <v>15</v>
      </c>
      <c r="L108">
        <f t="shared" si="97"/>
        <v>38</v>
      </c>
      <c r="M108">
        <f t="shared" si="98"/>
        <v>16</v>
      </c>
      <c r="N108">
        <f t="shared" si="102"/>
        <v>9471</v>
      </c>
      <c r="O108" s="12">
        <f>std_extra_48!N161</f>
        <v>9470.9</v>
      </c>
      <c r="P108" s="14">
        <f t="shared" si="103"/>
        <v>0.1000000000003638</v>
      </c>
      <c r="Q108">
        <f>ROUND(std_13_48!AJ161,0)</f>
        <v>-22</v>
      </c>
    </row>
    <row r="109" spans="1:17" x14ac:dyDescent="0.35">
      <c r="A109" t="s">
        <v>5</v>
      </c>
      <c r="B109">
        <f t="shared" ref="B109:I109" si="106">RANK(B42,B$38:B$85,0)</f>
        <v>1</v>
      </c>
      <c r="C109">
        <f t="shared" si="106"/>
        <v>31</v>
      </c>
      <c r="D109">
        <f t="shared" si="100"/>
        <v>48</v>
      </c>
      <c r="E109">
        <f t="shared" si="95"/>
        <v>18</v>
      </c>
      <c r="F109">
        <f t="shared" si="106"/>
        <v>13</v>
      </c>
      <c r="G109">
        <f t="shared" si="106"/>
        <v>13</v>
      </c>
      <c r="H109">
        <f t="shared" si="106"/>
        <v>13</v>
      </c>
      <c r="I109">
        <f t="shared" si="106"/>
        <v>4</v>
      </c>
      <c r="J109">
        <f t="shared" si="101"/>
        <v>36</v>
      </c>
      <c r="K109">
        <f t="shared" si="96"/>
        <v>36</v>
      </c>
      <c r="L109">
        <f t="shared" si="97"/>
        <v>36</v>
      </c>
      <c r="M109">
        <f t="shared" si="98"/>
        <v>45</v>
      </c>
      <c r="N109">
        <f t="shared" si="102"/>
        <v>11228</v>
      </c>
      <c r="O109" s="12">
        <f>std_extra_48!N162</f>
        <v>11228.4</v>
      </c>
      <c r="P109" s="14">
        <f t="shared" si="103"/>
        <v>-0.3999999999996362</v>
      </c>
      <c r="Q109">
        <f>ROUND(std_13_48!AJ162,0)</f>
        <v>-5</v>
      </c>
    </row>
    <row r="110" spans="1:17" x14ac:dyDescent="0.35">
      <c r="A110" t="s">
        <v>6</v>
      </c>
      <c r="B110">
        <f t="shared" ref="B110:I110" si="107">RANK(B43,B$38:B$85,0)</f>
        <v>15</v>
      </c>
      <c r="C110">
        <f t="shared" si="107"/>
        <v>4</v>
      </c>
      <c r="D110">
        <f t="shared" si="100"/>
        <v>34</v>
      </c>
      <c r="E110">
        <f t="shared" si="95"/>
        <v>45</v>
      </c>
      <c r="F110">
        <f t="shared" si="107"/>
        <v>4</v>
      </c>
      <c r="G110">
        <f t="shared" si="107"/>
        <v>33</v>
      </c>
      <c r="H110">
        <f t="shared" si="107"/>
        <v>3</v>
      </c>
      <c r="I110">
        <f t="shared" si="107"/>
        <v>33</v>
      </c>
      <c r="J110">
        <f t="shared" si="101"/>
        <v>45</v>
      </c>
      <c r="K110">
        <f t="shared" si="96"/>
        <v>16</v>
      </c>
      <c r="L110">
        <f t="shared" si="97"/>
        <v>46</v>
      </c>
      <c r="M110">
        <f t="shared" si="98"/>
        <v>16</v>
      </c>
      <c r="N110">
        <f t="shared" si="102"/>
        <v>9467</v>
      </c>
      <c r="O110" s="12">
        <f>std_extra_48!N163</f>
        <v>9466.9</v>
      </c>
      <c r="P110" s="14">
        <f t="shared" si="103"/>
        <v>0.1000000000003638</v>
      </c>
      <c r="Q110">
        <f>ROUND(std_13_48!AJ163,0)</f>
        <v>0</v>
      </c>
    </row>
    <row r="111" spans="1:17" x14ac:dyDescent="0.35">
      <c r="A111" t="s">
        <v>7</v>
      </c>
      <c r="B111">
        <f t="shared" ref="B111:I111" si="108">RANK(B44,B$38:B$85,0)</f>
        <v>21</v>
      </c>
      <c r="C111">
        <f t="shared" si="108"/>
        <v>45</v>
      </c>
      <c r="D111">
        <f t="shared" si="100"/>
        <v>28</v>
      </c>
      <c r="E111">
        <f t="shared" si="95"/>
        <v>4</v>
      </c>
      <c r="F111">
        <f t="shared" si="108"/>
        <v>46</v>
      </c>
      <c r="G111">
        <f t="shared" si="108"/>
        <v>2</v>
      </c>
      <c r="H111">
        <f t="shared" si="108"/>
        <v>43</v>
      </c>
      <c r="I111">
        <f t="shared" si="108"/>
        <v>6</v>
      </c>
      <c r="J111">
        <f t="shared" si="101"/>
        <v>3</v>
      </c>
      <c r="K111">
        <f t="shared" si="96"/>
        <v>47</v>
      </c>
      <c r="L111">
        <f t="shared" si="97"/>
        <v>6</v>
      </c>
      <c r="M111">
        <f t="shared" si="98"/>
        <v>43</v>
      </c>
      <c r="N111">
        <f t="shared" si="102"/>
        <v>11113</v>
      </c>
      <c r="O111" s="12">
        <f>std_extra_48!N164</f>
        <v>11112.9</v>
      </c>
      <c r="P111" s="14">
        <f t="shared" si="103"/>
        <v>0.1000000000003638</v>
      </c>
      <c r="Q111">
        <f>ROUND(std_13_48!AJ164,0)</f>
        <v>0</v>
      </c>
    </row>
    <row r="112" spans="1:17" x14ac:dyDescent="0.35">
      <c r="A112" t="s">
        <v>8</v>
      </c>
      <c r="B112">
        <f t="shared" ref="B112:I112" si="109">RANK(B45,B$38:B$85,0)</f>
        <v>1</v>
      </c>
      <c r="C112">
        <f t="shared" si="109"/>
        <v>24</v>
      </c>
      <c r="D112">
        <f t="shared" si="100"/>
        <v>48</v>
      </c>
      <c r="E112">
        <f t="shared" si="95"/>
        <v>25</v>
      </c>
      <c r="F112">
        <f t="shared" si="109"/>
        <v>8</v>
      </c>
      <c r="G112">
        <f t="shared" si="109"/>
        <v>17</v>
      </c>
      <c r="H112">
        <f t="shared" si="109"/>
        <v>8</v>
      </c>
      <c r="I112">
        <f t="shared" si="109"/>
        <v>10</v>
      </c>
      <c r="J112">
        <f t="shared" si="101"/>
        <v>41</v>
      </c>
      <c r="K112">
        <f t="shared" si="96"/>
        <v>32</v>
      </c>
      <c r="L112">
        <f t="shared" si="97"/>
        <v>41</v>
      </c>
      <c r="M112">
        <f t="shared" si="98"/>
        <v>39</v>
      </c>
      <c r="N112">
        <f t="shared" si="102"/>
        <v>10832</v>
      </c>
      <c r="O112" s="12">
        <f>std_extra_48!N165</f>
        <v>10832.4</v>
      </c>
      <c r="P112" s="14">
        <f t="shared" si="103"/>
        <v>-0.3999999999996362</v>
      </c>
      <c r="Q112">
        <f>ROUND(std_13_48!AJ165,0)</f>
        <v>0</v>
      </c>
    </row>
    <row r="113" spans="1:17" x14ac:dyDescent="0.35">
      <c r="A113" t="s">
        <v>9</v>
      </c>
      <c r="B113">
        <f t="shared" ref="B113:I113" si="110">RANK(B46,B$38:B$85,0)</f>
        <v>37</v>
      </c>
      <c r="C113">
        <f t="shared" si="110"/>
        <v>26</v>
      </c>
      <c r="D113">
        <f t="shared" si="100"/>
        <v>12</v>
      </c>
      <c r="E113">
        <f t="shared" si="95"/>
        <v>23</v>
      </c>
      <c r="F113">
        <f t="shared" si="110"/>
        <v>32</v>
      </c>
      <c r="G113">
        <f t="shared" si="110"/>
        <v>35</v>
      </c>
      <c r="H113">
        <f t="shared" si="110"/>
        <v>37</v>
      </c>
      <c r="I113">
        <f t="shared" si="110"/>
        <v>33</v>
      </c>
      <c r="J113">
        <f t="shared" si="101"/>
        <v>17</v>
      </c>
      <c r="K113">
        <f t="shared" si="96"/>
        <v>14</v>
      </c>
      <c r="L113">
        <f t="shared" si="97"/>
        <v>12</v>
      </c>
      <c r="M113">
        <f t="shared" si="98"/>
        <v>16</v>
      </c>
      <c r="N113">
        <f t="shared" si="102"/>
        <v>9485</v>
      </c>
      <c r="O113" s="12">
        <f>std_extra_48!N166</f>
        <v>9484.9</v>
      </c>
      <c r="P113" s="14">
        <f t="shared" si="103"/>
        <v>0.1000000000003638</v>
      </c>
      <c r="Q113">
        <f>ROUND(std_13_48!AJ166,0)</f>
        <v>0</v>
      </c>
    </row>
    <row r="114" spans="1:17" x14ac:dyDescent="0.35">
      <c r="A114" t="s">
        <v>10</v>
      </c>
      <c r="B114">
        <f t="shared" ref="B114:I114" si="111">RANK(B47,B$38:B$85,0)</f>
        <v>48</v>
      </c>
      <c r="C114">
        <f t="shared" si="111"/>
        <v>18</v>
      </c>
      <c r="D114">
        <f t="shared" si="100"/>
        <v>1</v>
      </c>
      <c r="E114">
        <f t="shared" si="95"/>
        <v>31</v>
      </c>
      <c r="F114">
        <f t="shared" si="111"/>
        <v>45</v>
      </c>
      <c r="G114">
        <f t="shared" si="111"/>
        <v>48</v>
      </c>
      <c r="H114">
        <f t="shared" si="111"/>
        <v>41</v>
      </c>
      <c r="I114">
        <f t="shared" si="111"/>
        <v>43</v>
      </c>
      <c r="J114">
        <f t="shared" si="101"/>
        <v>4</v>
      </c>
      <c r="K114">
        <f t="shared" si="96"/>
        <v>1</v>
      </c>
      <c r="L114">
        <f t="shared" si="97"/>
        <v>8</v>
      </c>
      <c r="M114">
        <f t="shared" si="98"/>
        <v>6</v>
      </c>
      <c r="N114">
        <f t="shared" si="102"/>
        <v>8786</v>
      </c>
      <c r="O114" s="12">
        <f>std_extra_48!N167</f>
        <v>8785.9</v>
      </c>
      <c r="P114" s="14">
        <f t="shared" si="103"/>
        <v>0.1000000000003638</v>
      </c>
      <c r="Q114">
        <f>ROUND(std_13_48!AJ167,0)</f>
        <v>0</v>
      </c>
    </row>
    <row r="115" spans="1:17" x14ac:dyDescent="0.35">
      <c r="A115" t="s">
        <v>11</v>
      </c>
      <c r="B115">
        <f t="shared" ref="B115:I115" si="112">RANK(B48,B$38:B$85,0)</f>
        <v>44</v>
      </c>
      <c r="C115">
        <f t="shared" si="112"/>
        <v>4</v>
      </c>
      <c r="D115">
        <f t="shared" si="100"/>
        <v>5</v>
      </c>
      <c r="E115">
        <f t="shared" si="95"/>
        <v>45</v>
      </c>
      <c r="F115">
        <f t="shared" si="112"/>
        <v>30</v>
      </c>
      <c r="G115">
        <f t="shared" si="112"/>
        <v>46</v>
      </c>
      <c r="H115">
        <f t="shared" si="112"/>
        <v>18</v>
      </c>
      <c r="I115">
        <f t="shared" si="112"/>
        <v>48</v>
      </c>
      <c r="J115">
        <f t="shared" si="101"/>
        <v>19</v>
      </c>
      <c r="K115">
        <f t="shared" si="96"/>
        <v>3</v>
      </c>
      <c r="L115">
        <f t="shared" si="97"/>
        <v>31</v>
      </c>
      <c r="M115">
        <f t="shared" si="98"/>
        <v>1</v>
      </c>
      <c r="N115">
        <f t="shared" si="102"/>
        <v>8378</v>
      </c>
      <c r="O115" s="12">
        <f>std_extra_48!N168</f>
        <v>8378.4</v>
      </c>
      <c r="P115" s="14">
        <f t="shared" si="103"/>
        <v>-0.3999999999996362</v>
      </c>
      <c r="Q115">
        <f>ROUND(std_13_48!AJ168,0)</f>
        <v>0</v>
      </c>
    </row>
    <row r="116" spans="1:17" x14ac:dyDescent="0.35">
      <c r="A116" t="s">
        <v>12</v>
      </c>
      <c r="B116">
        <f t="shared" ref="B116:I116" si="113">RANK(B49,B$38:B$85,0)</f>
        <v>1</v>
      </c>
      <c r="C116">
        <f t="shared" si="113"/>
        <v>18</v>
      </c>
      <c r="D116">
        <f t="shared" si="100"/>
        <v>48</v>
      </c>
      <c r="E116">
        <f t="shared" si="95"/>
        <v>31</v>
      </c>
      <c r="F116">
        <f t="shared" si="113"/>
        <v>7</v>
      </c>
      <c r="G116">
        <f t="shared" si="113"/>
        <v>18</v>
      </c>
      <c r="H116">
        <f t="shared" si="113"/>
        <v>3</v>
      </c>
      <c r="I116">
        <f t="shared" si="113"/>
        <v>13</v>
      </c>
      <c r="J116">
        <f t="shared" si="101"/>
        <v>42</v>
      </c>
      <c r="K116">
        <f t="shared" si="96"/>
        <v>31</v>
      </c>
      <c r="L116">
        <f t="shared" si="97"/>
        <v>46</v>
      </c>
      <c r="M116">
        <f t="shared" si="98"/>
        <v>36</v>
      </c>
      <c r="N116">
        <f t="shared" si="102"/>
        <v>10733</v>
      </c>
      <c r="O116" s="12">
        <f>std_extra_48!N169</f>
        <v>10732.9</v>
      </c>
      <c r="P116" s="14">
        <f t="shared" si="103"/>
        <v>0.1000000000003638</v>
      </c>
      <c r="Q116">
        <f>ROUND(std_13_48!AJ169,0)</f>
        <v>5</v>
      </c>
    </row>
    <row r="117" spans="1:17" x14ac:dyDescent="0.35">
      <c r="A117" t="s">
        <v>13</v>
      </c>
      <c r="B117">
        <f t="shared" ref="B117:I117" si="114">RANK(B50,B$38:B$85,0)</f>
        <v>21</v>
      </c>
      <c r="C117">
        <f t="shared" si="114"/>
        <v>26</v>
      </c>
      <c r="D117">
        <f t="shared" si="100"/>
        <v>28</v>
      </c>
      <c r="E117">
        <f t="shared" si="95"/>
        <v>23</v>
      </c>
      <c r="F117">
        <f t="shared" si="114"/>
        <v>17</v>
      </c>
      <c r="G117">
        <f t="shared" si="114"/>
        <v>26</v>
      </c>
      <c r="H117">
        <f t="shared" si="114"/>
        <v>18</v>
      </c>
      <c r="I117">
        <f t="shared" si="114"/>
        <v>25</v>
      </c>
      <c r="J117">
        <f t="shared" si="101"/>
        <v>32</v>
      </c>
      <c r="K117">
        <f t="shared" si="96"/>
        <v>23</v>
      </c>
      <c r="L117">
        <f t="shared" si="97"/>
        <v>31</v>
      </c>
      <c r="M117">
        <f t="shared" si="98"/>
        <v>24</v>
      </c>
      <c r="N117">
        <f t="shared" si="102"/>
        <v>10222</v>
      </c>
      <c r="O117" s="12">
        <f>std_extra_48!N170</f>
        <v>10221.9</v>
      </c>
      <c r="P117" s="14">
        <f t="shared" si="103"/>
        <v>0.1000000000003638</v>
      </c>
      <c r="Q117">
        <f>ROUND(std_13_48!AJ170,0)</f>
        <v>8</v>
      </c>
    </row>
    <row r="118" spans="1:17" x14ac:dyDescent="0.35">
      <c r="A118" t="s">
        <v>137</v>
      </c>
      <c r="B118">
        <f t="shared" ref="B118:I118" si="115">RANK(B51,B$38:B$85,0)</f>
        <v>44</v>
      </c>
      <c r="C118">
        <f t="shared" si="115"/>
        <v>10</v>
      </c>
      <c r="D118">
        <f t="shared" si="100"/>
        <v>5</v>
      </c>
      <c r="E118">
        <f t="shared" si="95"/>
        <v>39</v>
      </c>
      <c r="F118">
        <f t="shared" si="115"/>
        <v>34</v>
      </c>
      <c r="G118">
        <f t="shared" si="115"/>
        <v>45</v>
      </c>
      <c r="H118">
        <f t="shared" si="115"/>
        <v>27</v>
      </c>
      <c r="I118">
        <f t="shared" si="115"/>
        <v>46</v>
      </c>
      <c r="J118">
        <f t="shared" si="101"/>
        <v>15</v>
      </c>
      <c r="K118">
        <f t="shared" si="96"/>
        <v>4</v>
      </c>
      <c r="L118">
        <f t="shared" si="97"/>
        <v>22</v>
      </c>
      <c r="M118">
        <f t="shared" si="98"/>
        <v>3</v>
      </c>
      <c r="N118">
        <f t="shared" si="102"/>
        <v>8681</v>
      </c>
      <c r="O118" s="12">
        <f>std_extra_48!N171</f>
        <v>8681.4</v>
      </c>
      <c r="P118" s="14">
        <f t="shared" si="103"/>
        <v>-0.3999999999996362</v>
      </c>
      <c r="Q118">
        <f>ROUND(std_13_48!AJ171,0)</f>
        <v>0</v>
      </c>
    </row>
    <row r="119" spans="1:17" x14ac:dyDescent="0.35">
      <c r="A119" t="s">
        <v>138</v>
      </c>
      <c r="B119">
        <f t="shared" ref="B119:I119" si="116">RANK(B52,B$38:B$85,0)</f>
        <v>1</v>
      </c>
      <c r="C119">
        <f t="shared" si="116"/>
        <v>1</v>
      </c>
      <c r="D119">
        <f t="shared" si="100"/>
        <v>48</v>
      </c>
      <c r="E119">
        <f t="shared" si="95"/>
        <v>48</v>
      </c>
      <c r="F119">
        <f t="shared" si="116"/>
        <v>1</v>
      </c>
      <c r="G119">
        <f t="shared" si="116"/>
        <v>28</v>
      </c>
      <c r="H119">
        <f t="shared" si="116"/>
        <v>1</v>
      </c>
      <c r="I119">
        <f t="shared" si="116"/>
        <v>28</v>
      </c>
      <c r="J119">
        <f t="shared" si="101"/>
        <v>48</v>
      </c>
      <c r="K119">
        <f t="shared" si="96"/>
        <v>21</v>
      </c>
      <c r="L119">
        <f t="shared" si="97"/>
        <v>48</v>
      </c>
      <c r="M119">
        <f t="shared" si="98"/>
        <v>21</v>
      </c>
      <c r="N119">
        <f t="shared" si="102"/>
        <v>10040</v>
      </c>
      <c r="O119" s="12">
        <f>std_extra_48!N172</f>
        <v>10039.9</v>
      </c>
      <c r="P119" s="14">
        <f t="shared" si="103"/>
        <v>0.1000000000003638</v>
      </c>
      <c r="Q119">
        <f>ROUND(std_13_48!AJ172,0)</f>
        <v>0</v>
      </c>
    </row>
    <row r="120" spans="1:17" x14ac:dyDescent="0.35">
      <c r="A120" t="s">
        <v>139</v>
      </c>
      <c r="B120">
        <f t="shared" ref="B120:I120" si="117">RANK(B53,B$38:B$85,0)</f>
        <v>36</v>
      </c>
      <c r="C120">
        <f t="shared" si="117"/>
        <v>45</v>
      </c>
      <c r="D120">
        <f t="shared" si="100"/>
        <v>13</v>
      </c>
      <c r="E120">
        <f t="shared" si="95"/>
        <v>4</v>
      </c>
      <c r="F120">
        <f t="shared" si="117"/>
        <v>48</v>
      </c>
      <c r="G120">
        <f t="shared" si="117"/>
        <v>5</v>
      </c>
      <c r="H120">
        <f t="shared" si="117"/>
        <v>48</v>
      </c>
      <c r="I120">
        <f t="shared" si="117"/>
        <v>15</v>
      </c>
      <c r="J120">
        <f t="shared" si="101"/>
        <v>1</v>
      </c>
      <c r="K120">
        <f t="shared" si="96"/>
        <v>44</v>
      </c>
      <c r="L120">
        <f t="shared" si="97"/>
        <v>1</v>
      </c>
      <c r="M120">
        <f t="shared" si="98"/>
        <v>34</v>
      </c>
      <c r="N120">
        <f t="shared" si="102"/>
        <v>10068</v>
      </c>
      <c r="O120" s="12">
        <f>std_extra_48!N173</f>
        <v>10067.9</v>
      </c>
      <c r="P120" s="14">
        <f t="shared" si="103"/>
        <v>0.1000000000003638</v>
      </c>
      <c r="Q120">
        <f>ROUND(std_13_48!AJ173,0)</f>
        <v>0</v>
      </c>
    </row>
    <row r="121" spans="1:17" x14ac:dyDescent="0.35">
      <c r="A121" t="s">
        <v>140</v>
      </c>
      <c r="B121">
        <f t="shared" ref="B121:I121" si="118">RANK(B54,B$38:B$85,0)</f>
        <v>34</v>
      </c>
      <c r="C121">
        <f t="shared" si="118"/>
        <v>6</v>
      </c>
      <c r="D121">
        <f t="shared" si="100"/>
        <v>15</v>
      </c>
      <c r="E121">
        <f t="shared" si="95"/>
        <v>43</v>
      </c>
      <c r="F121">
        <f t="shared" si="118"/>
        <v>14</v>
      </c>
      <c r="G121">
        <f t="shared" si="118"/>
        <v>37</v>
      </c>
      <c r="H121">
        <f t="shared" si="118"/>
        <v>14</v>
      </c>
      <c r="I121">
        <f t="shared" si="118"/>
        <v>40</v>
      </c>
      <c r="J121">
        <f t="shared" si="101"/>
        <v>35</v>
      </c>
      <c r="K121">
        <f t="shared" si="96"/>
        <v>12</v>
      </c>
      <c r="L121">
        <f t="shared" si="97"/>
        <v>35</v>
      </c>
      <c r="M121">
        <f t="shared" si="98"/>
        <v>9</v>
      </c>
      <c r="N121">
        <f t="shared" si="102"/>
        <v>8974</v>
      </c>
      <c r="O121" s="12">
        <f>std_extra_48!N174</f>
        <v>8973.9</v>
      </c>
      <c r="P121" s="14">
        <f t="shared" si="103"/>
        <v>0.1000000000003638</v>
      </c>
      <c r="Q121">
        <f>ROUND(std_13_48!AJ174,0)</f>
        <v>1</v>
      </c>
    </row>
    <row r="122" spans="1:17" x14ac:dyDescent="0.35">
      <c r="A122" t="s">
        <v>141</v>
      </c>
      <c r="B122">
        <f t="shared" ref="B122:I122" si="119">RANK(B55,B$38:B$85,0)</f>
        <v>41</v>
      </c>
      <c r="C122">
        <f t="shared" si="119"/>
        <v>14</v>
      </c>
      <c r="D122">
        <f t="shared" si="100"/>
        <v>8</v>
      </c>
      <c r="E122">
        <f t="shared" si="95"/>
        <v>35</v>
      </c>
      <c r="F122">
        <f t="shared" si="119"/>
        <v>29</v>
      </c>
      <c r="G122">
        <f t="shared" si="119"/>
        <v>41</v>
      </c>
      <c r="H122">
        <f t="shared" si="119"/>
        <v>27</v>
      </c>
      <c r="I122">
        <f t="shared" si="119"/>
        <v>41</v>
      </c>
      <c r="J122">
        <f t="shared" si="101"/>
        <v>20</v>
      </c>
      <c r="K122">
        <f t="shared" si="96"/>
        <v>8</v>
      </c>
      <c r="L122">
        <f t="shared" si="97"/>
        <v>22</v>
      </c>
      <c r="M122">
        <f t="shared" si="98"/>
        <v>8</v>
      </c>
      <c r="N122">
        <f t="shared" si="102"/>
        <v>8881</v>
      </c>
      <c r="O122" s="12">
        <f>std_extra_48!N175</f>
        <v>8880.9</v>
      </c>
      <c r="P122" s="14">
        <f t="shared" si="103"/>
        <v>0.1000000000003638</v>
      </c>
      <c r="Q122">
        <f>ROUND(std_13_48!AJ175,0)</f>
        <v>0</v>
      </c>
    </row>
    <row r="123" spans="1:17" x14ac:dyDescent="0.35">
      <c r="A123" t="s">
        <v>142</v>
      </c>
      <c r="B123">
        <f t="shared" ref="B123:I123" si="120">RANK(B56,B$38:B$85,0)</f>
        <v>37</v>
      </c>
      <c r="C123">
        <f t="shared" si="120"/>
        <v>1</v>
      </c>
      <c r="D123">
        <f t="shared" si="100"/>
        <v>12</v>
      </c>
      <c r="E123">
        <f t="shared" si="95"/>
        <v>48</v>
      </c>
      <c r="F123">
        <f t="shared" si="120"/>
        <v>21</v>
      </c>
      <c r="G123">
        <f t="shared" si="120"/>
        <v>42</v>
      </c>
      <c r="H123">
        <f t="shared" si="120"/>
        <v>15</v>
      </c>
      <c r="I123">
        <f t="shared" si="120"/>
        <v>47</v>
      </c>
      <c r="J123">
        <f t="shared" si="101"/>
        <v>28</v>
      </c>
      <c r="K123">
        <f t="shared" si="96"/>
        <v>7</v>
      </c>
      <c r="L123">
        <f t="shared" si="97"/>
        <v>34</v>
      </c>
      <c r="M123">
        <f t="shared" si="98"/>
        <v>2</v>
      </c>
      <c r="N123">
        <f t="shared" si="102"/>
        <v>8475</v>
      </c>
      <c r="O123" s="12">
        <f>std_extra_48!N176</f>
        <v>8474.9</v>
      </c>
      <c r="P123" s="14">
        <f t="shared" si="103"/>
        <v>0.1000000000003638</v>
      </c>
      <c r="Q123">
        <f>ROUND(std_13_48!AJ176,0)</f>
        <v>-5</v>
      </c>
    </row>
    <row r="124" spans="1:17" x14ac:dyDescent="0.35">
      <c r="A124" t="s">
        <v>143</v>
      </c>
      <c r="B124">
        <f t="shared" ref="B124:I124" si="121">RANK(B57,B$38:B$85,0)</f>
        <v>41</v>
      </c>
      <c r="C124">
        <f t="shared" si="121"/>
        <v>10</v>
      </c>
      <c r="D124">
        <f t="shared" si="100"/>
        <v>8</v>
      </c>
      <c r="E124">
        <f t="shared" si="95"/>
        <v>39</v>
      </c>
      <c r="F124">
        <f t="shared" si="121"/>
        <v>27</v>
      </c>
      <c r="G124">
        <f t="shared" si="121"/>
        <v>42</v>
      </c>
      <c r="H124">
        <f t="shared" si="121"/>
        <v>24</v>
      </c>
      <c r="I124">
        <f t="shared" si="121"/>
        <v>43</v>
      </c>
      <c r="J124">
        <f t="shared" si="101"/>
        <v>22</v>
      </c>
      <c r="K124">
        <f t="shared" si="96"/>
        <v>7</v>
      </c>
      <c r="L124">
        <f t="shared" si="97"/>
        <v>25</v>
      </c>
      <c r="M124">
        <f t="shared" si="98"/>
        <v>6</v>
      </c>
      <c r="N124">
        <f t="shared" si="102"/>
        <v>8780</v>
      </c>
      <c r="O124" s="12">
        <f>std_extra_48!N177</f>
        <v>8779.9</v>
      </c>
      <c r="P124" s="14">
        <f t="shared" si="103"/>
        <v>0.1000000000003638</v>
      </c>
      <c r="Q124">
        <f>ROUND(std_13_48!AJ177,0)</f>
        <v>0</v>
      </c>
    </row>
    <row r="125" spans="1:17" x14ac:dyDescent="0.35">
      <c r="A125" t="s">
        <v>144</v>
      </c>
      <c r="B125">
        <f t="shared" ref="B125:I125" si="122">RANK(B58,B$38:B$85,0)</f>
        <v>21</v>
      </c>
      <c r="C125">
        <f t="shared" si="122"/>
        <v>28</v>
      </c>
      <c r="D125">
        <f t="shared" si="100"/>
        <v>28</v>
      </c>
      <c r="E125">
        <f t="shared" si="95"/>
        <v>21</v>
      </c>
      <c r="F125">
        <f t="shared" si="122"/>
        <v>20</v>
      </c>
      <c r="G125">
        <f t="shared" si="122"/>
        <v>22</v>
      </c>
      <c r="H125">
        <f t="shared" si="122"/>
        <v>23</v>
      </c>
      <c r="I125">
        <f t="shared" si="122"/>
        <v>23</v>
      </c>
      <c r="J125">
        <f t="shared" si="101"/>
        <v>29</v>
      </c>
      <c r="K125">
        <f t="shared" si="96"/>
        <v>27</v>
      </c>
      <c r="L125">
        <f t="shared" si="97"/>
        <v>26</v>
      </c>
      <c r="M125">
        <f t="shared" si="98"/>
        <v>26</v>
      </c>
      <c r="N125">
        <f t="shared" si="102"/>
        <v>10321</v>
      </c>
      <c r="O125" s="12">
        <f>std_extra_48!N178</f>
        <v>10320.9</v>
      </c>
      <c r="P125" s="14">
        <f t="shared" si="103"/>
        <v>0.1000000000003638</v>
      </c>
      <c r="Q125">
        <f>ROUND(std_13_48!AJ178,0)</f>
        <v>0</v>
      </c>
    </row>
    <row r="126" spans="1:17" x14ac:dyDescent="0.35">
      <c r="A126" t="s">
        <v>145</v>
      </c>
      <c r="B126">
        <f t="shared" ref="B126:I126" si="123">RANK(B59,B$38:B$85,0)</f>
        <v>15</v>
      </c>
      <c r="C126">
        <f t="shared" si="123"/>
        <v>10</v>
      </c>
      <c r="D126">
        <f t="shared" si="100"/>
        <v>34</v>
      </c>
      <c r="E126">
        <f t="shared" si="95"/>
        <v>39</v>
      </c>
      <c r="F126">
        <f t="shared" si="123"/>
        <v>9</v>
      </c>
      <c r="G126">
        <f t="shared" si="123"/>
        <v>30</v>
      </c>
      <c r="H126">
        <f t="shared" si="123"/>
        <v>9</v>
      </c>
      <c r="I126">
        <f t="shared" si="123"/>
        <v>30</v>
      </c>
      <c r="J126">
        <f t="shared" si="101"/>
        <v>40</v>
      </c>
      <c r="K126">
        <f t="shared" si="96"/>
        <v>19</v>
      </c>
      <c r="L126">
        <f t="shared" si="97"/>
        <v>40</v>
      </c>
      <c r="M126">
        <f t="shared" si="98"/>
        <v>19</v>
      </c>
      <c r="N126">
        <f t="shared" si="102"/>
        <v>9770</v>
      </c>
      <c r="O126" s="12">
        <f>std_extra_48!N179</f>
        <v>9770.4</v>
      </c>
      <c r="P126" s="14">
        <f t="shared" si="103"/>
        <v>-0.3999999999996362</v>
      </c>
      <c r="Q126">
        <f>ROUND(std_13_48!AJ179,0)</f>
        <v>0</v>
      </c>
    </row>
    <row r="127" spans="1:17" x14ac:dyDescent="0.35">
      <c r="A127" t="s">
        <v>146</v>
      </c>
      <c r="B127">
        <f t="shared" ref="B127:I127" si="124">RANK(B60,B$38:B$85,0)</f>
        <v>26</v>
      </c>
      <c r="C127">
        <f t="shared" si="124"/>
        <v>35</v>
      </c>
      <c r="D127">
        <f t="shared" si="100"/>
        <v>23</v>
      </c>
      <c r="E127">
        <f t="shared" si="95"/>
        <v>14</v>
      </c>
      <c r="F127">
        <f t="shared" si="124"/>
        <v>32</v>
      </c>
      <c r="G127">
        <f t="shared" si="124"/>
        <v>14</v>
      </c>
      <c r="H127">
        <f t="shared" si="124"/>
        <v>37</v>
      </c>
      <c r="I127">
        <f t="shared" si="124"/>
        <v>17</v>
      </c>
      <c r="J127">
        <f t="shared" si="101"/>
        <v>17</v>
      </c>
      <c r="K127">
        <f t="shared" si="96"/>
        <v>35</v>
      </c>
      <c r="L127">
        <f t="shared" si="97"/>
        <v>12</v>
      </c>
      <c r="M127">
        <f t="shared" si="98"/>
        <v>32</v>
      </c>
      <c r="N127">
        <f t="shared" si="102"/>
        <v>10515</v>
      </c>
      <c r="O127" s="12">
        <f>std_extra_48!N180</f>
        <v>10515.4</v>
      </c>
      <c r="P127" s="14">
        <f t="shared" si="103"/>
        <v>-0.3999999999996362</v>
      </c>
      <c r="Q127">
        <f>ROUND(std_13_48!AJ180,0)</f>
        <v>0</v>
      </c>
    </row>
    <row r="128" spans="1:17" x14ac:dyDescent="0.35">
      <c r="A128" t="s">
        <v>147</v>
      </c>
      <c r="B128">
        <f t="shared" ref="B128:I128" si="125">RANK(B61,B$38:B$85,0)</f>
        <v>26</v>
      </c>
      <c r="C128">
        <f t="shared" si="125"/>
        <v>18</v>
      </c>
      <c r="D128">
        <f t="shared" si="100"/>
        <v>23</v>
      </c>
      <c r="E128">
        <f t="shared" si="95"/>
        <v>31</v>
      </c>
      <c r="F128">
        <f t="shared" si="125"/>
        <v>15</v>
      </c>
      <c r="G128">
        <f t="shared" si="125"/>
        <v>32</v>
      </c>
      <c r="H128">
        <f t="shared" si="125"/>
        <v>17</v>
      </c>
      <c r="I128">
        <f t="shared" si="125"/>
        <v>31</v>
      </c>
      <c r="J128">
        <f t="shared" si="101"/>
        <v>34</v>
      </c>
      <c r="K128">
        <f t="shared" si="96"/>
        <v>17</v>
      </c>
      <c r="L128">
        <f t="shared" si="97"/>
        <v>32</v>
      </c>
      <c r="M128">
        <f t="shared" si="98"/>
        <v>18</v>
      </c>
      <c r="N128">
        <f t="shared" si="102"/>
        <v>9677</v>
      </c>
      <c r="O128" s="12">
        <f>std_extra_48!N181</f>
        <v>9676.9</v>
      </c>
      <c r="P128" s="14">
        <f t="shared" si="103"/>
        <v>0.1000000000003638</v>
      </c>
      <c r="Q128">
        <f>ROUND(std_13_48!AJ181,0)</f>
        <v>-18</v>
      </c>
    </row>
    <row r="129" spans="1:17" x14ac:dyDescent="0.35">
      <c r="A129" t="s">
        <v>148</v>
      </c>
      <c r="B129">
        <f t="shared" ref="B129:I129" si="126">RANK(B62,B$38:B$85,0)</f>
        <v>37</v>
      </c>
      <c r="C129">
        <f t="shared" si="126"/>
        <v>15</v>
      </c>
      <c r="D129">
        <f t="shared" si="100"/>
        <v>12</v>
      </c>
      <c r="E129">
        <f t="shared" si="95"/>
        <v>34</v>
      </c>
      <c r="F129">
        <f t="shared" si="126"/>
        <v>25</v>
      </c>
      <c r="G129">
        <f t="shared" si="126"/>
        <v>39</v>
      </c>
      <c r="H129">
        <f t="shared" si="126"/>
        <v>27</v>
      </c>
      <c r="I129">
        <f t="shared" si="126"/>
        <v>39</v>
      </c>
      <c r="J129">
        <f t="shared" si="101"/>
        <v>24</v>
      </c>
      <c r="K129">
        <f t="shared" si="96"/>
        <v>10</v>
      </c>
      <c r="L129">
        <f t="shared" si="97"/>
        <v>22</v>
      </c>
      <c r="M129">
        <f t="shared" si="98"/>
        <v>10</v>
      </c>
      <c r="N129">
        <f t="shared" si="102"/>
        <v>9081</v>
      </c>
      <c r="O129" s="12">
        <f>std_extra_48!N182</f>
        <v>9080.9</v>
      </c>
      <c r="P129" s="14">
        <f t="shared" si="103"/>
        <v>0.1000000000003638</v>
      </c>
      <c r="Q129">
        <f>ROUND(std_13_48!AJ182,0)</f>
        <v>0</v>
      </c>
    </row>
    <row r="130" spans="1:17" x14ac:dyDescent="0.35">
      <c r="A130" t="s">
        <v>149</v>
      </c>
      <c r="B130">
        <f t="shared" ref="B130:I130" si="127">RANK(B63,B$38:B$85,0)</f>
        <v>46</v>
      </c>
      <c r="C130">
        <f t="shared" si="127"/>
        <v>18</v>
      </c>
      <c r="D130">
        <f t="shared" si="100"/>
        <v>3</v>
      </c>
      <c r="E130">
        <f t="shared" si="95"/>
        <v>31</v>
      </c>
      <c r="F130">
        <f t="shared" si="127"/>
        <v>41</v>
      </c>
      <c r="G130">
        <f t="shared" si="127"/>
        <v>47</v>
      </c>
      <c r="H130">
        <f t="shared" si="127"/>
        <v>37</v>
      </c>
      <c r="I130">
        <f t="shared" si="127"/>
        <v>41</v>
      </c>
      <c r="J130">
        <f t="shared" si="101"/>
        <v>8</v>
      </c>
      <c r="K130">
        <f t="shared" si="96"/>
        <v>2</v>
      </c>
      <c r="L130">
        <f t="shared" si="97"/>
        <v>12</v>
      </c>
      <c r="M130">
        <f t="shared" si="98"/>
        <v>8</v>
      </c>
      <c r="N130">
        <f t="shared" si="102"/>
        <v>8885</v>
      </c>
      <c r="O130" s="12">
        <f>std_extra_48!N183</f>
        <v>8884.9</v>
      </c>
      <c r="P130" s="14">
        <f t="shared" si="103"/>
        <v>0.1000000000003638</v>
      </c>
      <c r="Q130">
        <f>ROUND(std_13_48!AJ183,0)</f>
        <v>0</v>
      </c>
    </row>
    <row r="131" spans="1:17" x14ac:dyDescent="0.35">
      <c r="A131" t="s">
        <v>150</v>
      </c>
      <c r="B131">
        <f t="shared" ref="B131:I131" si="128">RANK(B64,B$38:B$85,0)</f>
        <v>26</v>
      </c>
      <c r="C131">
        <f t="shared" si="128"/>
        <v>40</v>
      </c>
      <c r="D131">
        <f t="shared" si="100"/>
        <v>23</v>
      </c>
      <c r="E131">
        <f t="shared" si="95"/>
        <v>9</v>
      </c>
      <c r="F131">
        <f t="shared" si="128"/>
        <v>38</v>
      </c>
      <c r="G131">
        <f t="shared" si="128"/>
        <v>9</v>
      </c>
      <c r="H131">
        <f t="shared" si="128"/>
        <v>43</v>
      </c>
      <c r="I131">
        <f t="shared" si="128"/>
        <v>13</v>
      </c>
      <c r="J131">
        <f t="shared" si="101"/>
        <v>11</v>
      </c>
      <c r="K131">
        <f t="shared" si="96"/>
        <v>40</v>
      </c>
      <c r="L131">
        <f t="shared" si="97"/>
        <v>6</v>
      </c>
      <c r="M131">
        <f t="shared" si="98"/>
        <v>36</v>
      </c>
      <c r="N131">
        <f t="shared" si="102"/>
        <v>10713</v>
      </c>
      <c r="O131" s="12">
        <f>std_extra_48!N184</f>
        <v>10712.9</v>
      </c>
      <c r="P131" s="14">
        <f t="shared" si="103"/>
        <v>0.1000000000003638</v>
      </c>
      <c r="Q131">
        <f>ROUND(std_13_48!AJ184,0)</f>
        <v>23</v>
      </c>
    </row>
    <row r="132" spans="1:17" x14ac:dyDescent="0.35">
      <c r="A132" t="s">
        <v>151</v>
      </c>
      <c r="B132">
        <f t="shared" ref="B132:I132" si="129">RANK(B65,B$38:B$85,0)</f>
        <v>32</v>
      </c>
      <c r="C132">
        <f t="shared" si="129"/>
        <v>35</v>
      </c>
      <c r="D132">
        <f t="shared" si="100"/>
        <v>17</v>
      </c>
      <c r="E132">
        <f t="shared" si="95"/>
        <v>14</v>
      </c>
      <c r="F132">
        <f t="shared" si="129"/>
        <v>36</v>
      </c>
      <c r="G132">
        <f t="shared" si="129"/>
        <v>15</v>
      </c>
      <c r="H132">
        <f t="shared" si="129"/>
        <v>41</v>
      </c>
      <c r="I132">
        <f t="shared" si="129"/>
        <v>20</v>
      </c>
      <c r="J132">
        <f t="shared" si="101"/>
        <v>13</v>
      </c>
      <c r="K132">
        <f t="shared" si="96"/>
        <v>34</v>
      </c>
      <c r="L132">
        <f t="shared" si="97"/>
        <v>8</v>
      </c>
      <c r="M132">
        <f t="shared" si="98"/>
        <v>29</v>
      </c>
      <c r="N132">
        <f t="shared" si="102"/>
        <v>10414</v>
      </c>
      <c r="O132" s="12">
        <f>std_extra_48!N185</f>
        <v>10413.9</v>
      </c>
      <c r="P132" s="14">
        <f t="shared" si="103"/>
        <v>0.1000000000003638</v>
      </c>
      <c r="Q132">
        <f>ROUND(std_13_48!AJ185,0)</f>
        <v>0</v>
      </c>
    </row>
    <row r="133" spans="1:17" x14ac:dyDescent="0.35">
      <c r="A133" t="s">
        <v>152</v>
      </c>
      <c r="B133">
        <f t="shared" ref="B133:I133" si="130">RANK(B66,B$38:B$85,0)</f>
        <v>32</v>
      </c>
      <c r="C133">
        <f t="shared" si="130"/>
        <v>34</v>
      </c>
      <c r="D133">
        <f t="shared" si="100"/>
        <v>17</v>
      </c>
      <c r="E133">
        <f t="shared" si="95"/>
        <v>15</v>
      </c>
      <c r="F133">
        <f t="shared" si="130"/>
        <v>28</v>
      </c>
      <c r="G133">
        <f t="shared" si="130"/>
        <v>24</v>
      </c>
      <c r="H133">
        <f t="shared" si="130"/>
        <v>34</v>
      </c>
      <c r="I133">
        <f t="shared" si="130"/>
        <v>25</v>
      </c>
      <c r="J133">
        <f t="shared" si="101"/>
        <v>21</v>
      </c>
      <c r="K133">
        <f t="shared" si="96"/>
        <v>25</v>
      </c>
      <c r="L133">
        <f t="shared" si="97"/>
        <v>15</v>
      </c>
      <c r="M133">
        <f t="shared" si="98"/>
        <v>24</v>
      </c>
      <c r="N133">
        <f t="shared" si="102"/>
        <v>10216</v>
      </c>
      <c r="O133" s="12">
        <f>std_extra_48!N186</f>
        <v>10215.9</v>
      </c>
      <c r="P133" s="14">
        <f t="shared" si="103"/>
        <v>0.1000000000003638</v>
      </c>
      <c r="Q133">
        <f>ROUND(std_13_48!AJ186,0)</f>
        <v>0</v>
      </c>
    </row>
    <row r="134" spans="1:17" x14ac:dyDescent="0.35">
      <c r="A134" t="s">
        <v>153</v>
      </c>
      <c r="B134">
        <f t="shared" ref="B134:I134" si="131">RANK(B67,B$38:B$85,0)</f>
        <v>34</v>
      </c>
      <c r="C134">
        <f t="shared" si="131"/>
        <v>10</v>
      </c>
      <c r="D134">
        <f t="shared" si="100"/>
        <v>15</v>
      </c>
      <c r="E134">
        <f t="shared" si="95"/>
        <v>39</v>
      </c>
      <c r="F134">
        <f t="shared" si="131"/>
        <v>16</v>
      </c>
      <c r="G134">
        <f t="shared" si="131"/>
        <v>35</v>
      </c>
      <c r="H134">
        <f t="shared" si="131"/>
        <v>16</v>
      </c>
      <c r="I134">
        <f t="shared" si="131"/>
        <v>38</v>
      </c>
      <c r="J134">
        <f t="shared" si="101"/>
        <v>33</v>
      </c>
      <c r="K134">
        <f t="shared" si="96"/>
        <v>14</v>
      </c>
      <c r="L134">
        <f t="shared" si="97"/>
        <v>33</v>
      </c>
      <c r="M134">
        <f t="shared" si="98"/>
        <v>11</v>
      </c>
      <c r="N134">
        <f t="shared" si="102"/>
        <v>9176</v>
      </c>
      <c r="O134" s="12">
        <f>std_extra_48!N187</f>
        <v>9175.9</v>
      </c>
      <c r="P134" s="14">
        <f t="shared" si="103"/>
        <v>0.1000000000003638</v>
      </c>
      <c r="Q134">
        <f>ROUND(std_13_48!AJ187,0)</f>
        <v>0</v>
      </c>
    </row>
    <row r="135" spans="1:17" x14ac:dyDescent="0.35">
      <c r="A135" t="s">
        <v>154</v>
      </c>
      <c r="B135">
        <f t="shared" ref="B135:I135" si="132">RANK(B68,B$38:B$85,0)</f>
        <v>6</v>
      </c>
      <c r="C135">
        <f t="shared" si="132"/>
        <v>15</v>
      </c>
      <c r="D135">
        <f t="shared" si="100"/>
        <v>43</v>
      </c>
      <c r="E135">
        <f t="shared" si="95"/>
        <v>34</v>
      </c>
      <c r="F135">
        <f t="shared" si="132"/>
        <v>4</v>
      </c>
      <c r="G135">
        <f t="shared" si="132"/>
        <v>20</v>
      </c>
      <c r="H135">
        <f t="shared" si="132"/>
        <v>3</v>
      </c>
      <c r="I135">
        <f t="shared" si="132"/>
        <v>17</v>
      </c>
      <c r="J135">
        <f t="shared" si="101"/>
        <v>45</v>
      </c>
      <c r="K135">
        <f t="shared" si="96"/>
        <v>29</v>
      </c>
      <c r="L135">
        <f t="shared" si="97"/>
        <v>46</v>
      </c>
      <c r="M135">
        <f t="shared" si="98"/>
        <v>32</v>
      </c>
      <c r="N135">
        <f t="shared" si="102"/>
        <v>10533</v>
      </c>
      <c r="O135" s="12">
        <f>std_extra_48!N188</f>
        <v>10532.9</v>
      </c>
      <c r="P135" s="14">
        <f t="shared" si="103"/>
        <v>0.1000000000003638</v>
      </c>
      <c r="Q135">
        <f>ROUND(std_13_48!AJ188,0)</f>
        <v>0</v>
      </c>
    </row>
    <row r="136" spans="1:17" x14ac:dyDescent="0.35">
      <c r="A136" t="s">
        <v>155</v>
      </c>
      <c r="B136">
        <f t="shared" ref="B136:I136" si="133">RANK(B69,B$38:B$85,0)</f>
        <v>9</v>
      </c>
      <c r="C136">
        <f t="shared" si="133"/>
        <v>18</v>
      </c>
      <c r="D136">
        <f t="shared" si="100"/>
        <v>40</v>
      </c>
      <c r="E136">
        <f t="shared" si="95"/>
        <v>31</v>
      </c>
      <c r="F136">
        <f t="shared" si="133"/>
        <v>10</v>
      </c>
      <c r="G136">
        <f t="shared" si="133"/>
        <v>23</v>
      </c>
      <c r="H136">
        <f t="shared" si="133"/>
        <v>9</v>
      </c>
      <c r="I136">
        <f t="shared" si="133"/>
        <v>20</v>
      </c>
      <c r="J136">
        <f t="shared" si="101"/>
        <v>39</v>
      </c>
      <c r="K136">
        <f t="shared" si="96"/>
        <v>26</v>
      </c>
      <c r="L136">
        <f t="shared" si="97"/>
        <v>40</v>
      </c>
      <c r="M136">
        <f t="shared" si="98"/>
        <v>29</v>
      </c>
      <c r="N136">
        <f t="shared" si="102"/>
        <v>10430</v>
      </c>
      <c r="O136" s="12">
        <f>std_extra_48!N189</f>
        <v>10429.9</v>
      </c>
      <c r="P136" s="14">
        <f t="shared" si="103"/>
        <v>0.1000000000003638</v>
      </c>
      <c r="Q136">
        <f>ROUND(std_13_48!AJ189,0)</f>
        <v>0</v>
      </c>
    </row>
    <row r="137" spans="1:17" x14ac:dyDescent="0.35">
      <c r="A137" t="s">
        <v>156</v>
      </c>
      <c r="B137">
        <f t="shared" ref="B137:I137" si="134">RANK(B70,B$38:B$85,0)</f>
        <v>26</v>
      </c>
      <c r="C137">
        <f t="shared" si="134"/>
        <v>45</v>
      </c>
      <c r="D137">
        <f t="shared" si="100"/>
        <v>23</v>
      </c>
      <c r="E137">
        <f t="shared" si="95"/>
        <v>4</v>
      </c>
      <c r="F137">
        <f t="shared" si="134"/>
        <v>47</v>
      </c>
      <c r="G137">
        <f t="shared" si="134"/>
        <v>3</v>
      </c>
      <c r="H137">
        <f t="shared" si="134"/>
        <v>46</v>
      </c>
      <c r="I137">
        <f t="shared" si="134"/>
        <v>8</v>
      </c>
      <c r="J137">
        <f t="shared" si="101"/>
        <v>2</v>
      </c>
      <c r="K137">
        <f t="shared" si="96"/>
        <v>46</v>
      </c>
      <c r="L137">
        <f t="shared" si="97"/>
        <v>3</v>
      </c>
      <c r="M137">
        <f t="shared" si="98"/>
        <v>41</v>
      </c>
      <c r="N137">
        <f t="shared" si="102"/>
        <v>10911</v>
      </c>
      <c r="O137" s="12">
        <f>std_extra_48!N190</f>
        <v>10910.9</v>
      </c>
      <c r="P137" s="14">
        <f t="shared" si="103"/>
        <v>0.1000000000003638</v>
      </c>
      <c r="Q137">
        <f>ROUND(std_13_48!AJ190,0)</f>
        <v>0</v>
      </c>
    </row>
    <row r="138" spans="1:17" x14ac:dyDescent="0.35">
      <c r="A138" t="s">
        <v>157</v>
      </c>
      <c r="B138">
        <f t="shared" ref="B138:I138" si="135">RANK(B71,B$38:B$85,0)</f>
        <v>41</v>
      </c>
      <c r="C138">
        <f t="shared" si="135"/>
        <v>25</v>
      </c>
      <c r="D138">
        <f t="shared" si="100"/>
        <v>8</v>
      </c>
      <c r="E138">
        <f t="shared" si="95"/>
        <v>24</v>
      </c>
      <c r="F138">
        <f t="shared" si="135"/>
        <v>37</v>
      </c>
      <c r="G138">
        <f t="shared" si="135"/>
        <v>38</v>
      </c>
      <c r="H138">
        <f t="shared" si="135"/>
        <v>37</v>
      </c>
      <c r="I138">
        <f t="shared" si="135"/>
        <v>37</v>
      </c>
      <c r="J138">
        <f t="shared" si="101"/>
        <v>12</v>
      </c>
      <c r="K138">
        <f t="shared" si="96"/>
        <v>11</v>
      </c>
      <c r="L138">
        <f t="shared" si="97"/>
        <v>12</v>
      </c>
      <c r="M138">
        <f t="shared" si="98"/>
        <v>12</v>
      </c>
      <c r="N138">
        <f t="shared" si="102"/>
        <v>9285</v>
      </c>
      <c r="O138" s="12">
        <f>std_extra_48!N191</f>
        <v>9284.9</v>
      </c>
      <c r="P138" s="14">
        <f t="shared" si="103"/>
        <v>0.1000000000003638</v>
      </c>
      <c r="Q138">
        <f>ROUND(std_13_48!AJ191,0)</f>
        <v>0</v>
      </c>
    </row>
    <row r="139" spans="1:17" x14ac:dyDescent="0.35">
      <c r="A139" t="s">
        <v>158</v>
      </c>
      <c r="B139">
        <f t="shared" ref="B139:I139" si="136">RANK(B72,B$38:B$85,0)</f>
        <v>9</v>
      </c>
      <c r="C139">
        <f t="shared" si="136"/>
        <v>40</v>
      </c>
      <c r="D139">
        <f t="shared" si="100"/>
        <v>40</v>
      </c>
      <c r="E139">
        <f t="shared" si="95"/>
        <v>9</v>
      </c>
      <c r="F139">
        <f t="shared" si="136"/>
        <v>31</v>
      </c>
      <c r="G139">
        <f t="shared" si="136"/>
        <v>7</v>
      </c>
      <c r="H139">
        <f t="shared" si="136"/>
        <v>24</v>
      </c>
      <c r="I139">
        <f t="shared" si="136"/>
        <v>2</v>
      </c>
      <c r="J139">
        <f t="shared" si="101"/>
        <v>18</v>
      </c>
      <c r="K139">
        <f t="shared" si="96"/>
        <v>42</v>
      </c>
      <c r="L139">
        <f t="shared" si="97"/>
        <v>25</v>
      </c>
      <c r="M139">
        <f t="shared" si="98"/>
        <v>47</v>
      </c>
      <c r="N139">
        <f t="shared" si="102"/>
        <v>11420</v>
      </c>
      <c r="O139" s="12">
        <f>std_extra_48!N192</f>
        <v>11419.9</v>
      </c>
      <c r="P139" s="14">
        <f t="shared" si="103"/>
        <v>0.1000000000003638</v>
      </c>
      <c r="Q139">
        <f>ROUND(std_13_48!AJ192,0)</f>
        <v>-5</v>
      </c>
    </row>
    <row r="140" spans="1:17" x14ac:dyDescent="0.35">
      <c r="A140" t="s">
        <v>159</v>
      </c>
      <c r="B140">
        <f t="shared" ref="B140:I140" si="137">RANK(B73,B$38:B$85,0)</f>
        <v>26</v>
      </c>
      <c r="C140">
        <f t="shared" si="137"/>
        <v>42</v>
      </c>
      <c r="D140">
        <f t="shared" si="100"/>
        <v>23</v>
      </c>
      <c r="E140">
        <f t="shared" si="95"/>
        <v>7</v>
      </c>
      <c r="F140">
        <f t="shared" si="137"/>
        <v>42</v>
      </c>
      <c r="G140">
        <f t="shared" si="137"/>
        <v>8</v>
      </c>
      <c r="H140">
        <f t="shared" si="137"/>
        <v>45</v>
      </c>
      <c r="I140">
        <f t="shared" si="137"/>
        <v>10</v>
      </c>
      <c r="J140">
        <f t="shared" si="101"/>
        <v>7</v>
      </c>
      <c r="K140">
        <f t="shared" si="96"/>
        <v>41</v>
      </c>
      <c r="L140">
        <f t="shared" si="97"/>
        <v>4</v>
      </c>
      <c r="M140">
        <f t="shared" si="98"/>
        <v>39</v>
      </c>
      <c r="N140">
        <f t="shared" si="102"/>
        <v>10812</v>
      </c>
      <c r="O140" s="12">
        <f>std_extra_48!N193</f>
        <v>10811.9</v>
      </c>
      <c r="P140" s="14">
        <f t="shared" si="103"/>
        <v>0.1000000000003638</v>
      </c>
      <c r="Q140">
        <f>ROUND(std_13_48!AJ193,0)</f>
        <v>0</v>
      </c>
    </row>
    <row r="141" spans="1:17" x14ac:dyDescent="0.35">
      <c r="A141" t="s">
        <v>160</v>
      </c>
      <c r="B141">
        <f t="shared" ref="B141:I141" si="138">RANK(B74,B$38:B$85,0)</f>
        <v>12</v>
      </c>
      <c r="C141">
        <f t="shared" si="138"/>
        <v>35</v>
      </c>
      <c r="D141">
        <f t="shared" si="100"/>
        <v>37</v>
      </c>
      <c r="E141">
        <f t="shared" si="95"/>
        <v>14</v>
      </c>
      <c r="F141">
        <f t="shared" si="138"/>
        <v>24</v>
      </c>
      <c r="G141">
        <f t="shared" si="138"/>
        <v>10</v>
      </c>
      <c r="H141">
        <f t="shared" si="138"/>
        <v>24</v>
      </c>
      <c r="I141">
        <f t="shared" si="138"/>
        <v>7</v>
      </c>
      <c r="J141">
        <f t="shared" si="101"/>
        <v>25</v>
      </c>
      <c r="K141">
        <f t="shared" si="96"/>
        <v>39</v>
      </c>
      <c r="L141">
        <f t="shared" si="97"/>
        <v>25</v>
      </c>
      <c r="M141">
        <f t="shared" si="98"/>
        <v>42</v>
      </c>
      <c r="N141">
        <f t="shared" si="102"/>
        <v>11020</v>
      </c>
      <c r="O141" s="12">
        <f>std_extra_48!N194</f>
        <v>11019.9</v>
      </c>
      <c r="P141" s="14">
        <f t="shared" si="103"/>
        <v>0.1000000000003638</v>
      </c>
      <c r="Q141">
        <f>ROUND(std_13_48!AJ194,0)</f>
        <v>0</v>
      </c>
    </row>
    <row r="142" spans="1:17" x14ac:dyDescent="0.35">
      <c r="A142" t="s">
        <v>161</v>
      </c>
      <c r="B142">
        <f t="shared" ref="B142:I142" si="139">RANK(B75,B$38:B$85,0)</f>
        <v>46</v>
      </c>
      <c r="C142">
        <f t="shared" si="139"/>
        <v>31</v>
      </c>
      <c r="D142">
        <f t="shared" si="100"/>
        <v>3</v>
      </c>
      <c r="E142">
        <f t="shared" si="95"/>
        <v>18</v>
      </c>
      <c r="F142">
        <f t="shared" si="139"/>
        <v>44</v>
      </c>
      <c r="G142">
        <f t="shared" si="139"/>
        <v>42</v>
      </c>
      <c r="H142">
        <f t="shared" si="139"/>
        <v>47</v>
      </c>
      <c r="I142">
        <f t="shared" si="139"/>
        <v>36</v>
      </c>
      <c r="J142">
        <f t="shared" si="101"/>
        <v>5</v>
      </c>
      <c r="K142">
        <f t="shared" si="96"/>
        <v>7</v>
      </c>
      <c r="L142">
        <f t="shared" si="97"/>
        <v>2</v>
      </c>
      <c r="M142">
        <f t="shared" si="98"/>
        <v>13</v>
      </c>
      <c r="N142">
        <f t="shared" si="102"/>
        <v>9390</v>
      </c>
      <c r="O142" s="12">
        <f>std_extra_48!N195</f>
        <v>9389.9</v>
      </c>
      <c r="P142" s="14">
        <f t="shared" si="103"/>
        <v>0.1000000000003638</v>
      </c>
      <c r="Q142">
        <f>ROUND(std_13_48!AJ195,0)</f>
        <v>0</v>
      </c>
    </row>
    <row r="143" spans="1:17" x14ac:dyDescent="0.35">
      <c r="A143" t="s">
        <v>162</v>
      </c>
      <c r="B143">
        <f t="shared" ref="B143:I143" si="140">RANK(B76,B$38:B$85,0)</f>
        <v>8</v>
      </c>
      <c r="C143">
        <f t="shared" si="140"/>
        <v>45</v>
      </c>
      <c r="D143">
        <f t="shared" si="100"/>
        <v>41</v>
      </c>
      <c r="E143">
        <f t="shared" si="95"/>
        <v>4</v>
      </c>
      <c r="F143">
        <f t="shared" si="140"/>
        <v>43</v>
      </c>
      <c r="G143">
        <f t="shared" si="140"/>
        <v>1</v>
      </c>
      <c r="H143">
        <f t="shared" si="140"/>
        <v>27</v>
      </c>
      <c r="I143">
        <f t="shared" si="140"/>
        <v>1</v>
      </c>
      <c r="J143">
        <f t="shared" si="101"/>
        <v>6</v>
      </c>
      <c r="K143">
        <f t="shared" si="96"/>
        <v>48</v>
      </c>
      <c r="L143">
        <f t="shared" si="97"/>
        <v>22</v>
      </c>
      <c r="M143">
        <f t="shared" si="98"/>
        <v>48</v>
      </c>
      <c r="N143">
        <f t="shared" si="102"/>
        <v>11719</v>
      </c>
      <c r="O143" s="12">
        <f>std_extra_48!N196</f>
        <v>11718.9</v>
      </c>
      <c r="P143" s="14">
        <f t="shared" si="103"/>
        <v>0.1000000000003638</v>
      </c>
      <c r="Q143">
        <f>ROUND(std_13_48!AJ196,0)</f>
        <v>0</v>
      </c>
    </row>
    <row r="144" spans="1:17" x14ac:dyDescent="0.35">
      <c r="A144" t="s">
        <v>163</v>
      </c>
      <c r="B144">
        <f t="shared" ref="B144:I144" si="141">RANK(B77,B$38:B$85,0)</f>
        <v>1</v>
      </c>
      <c r="C144">
        <f t="shared" si="141"/>
        <v>1</v>
      </c>
      <c r="D144">
        <f t="shared" si="100"/>
        <v>48</v>
      </c>
      <c r="E144">
        <f t="shared" si="95"/>
        <v>48</v>
      </c>
      <c r="F144">
        <f t="shared" si="141"/>
        <v>1</v>
      </c>
      <c r="G144">
        <f t="shared" si="141"/>
        <v>28</v>
      </c>
      <c r="H144">
        <f t="shared" si="141"/>
        <v>1</v>
      </c>
      <c r="I144">
        <f t="shared" si="141"/>
        <v>28</v>
      </c>
      <c r="J144">
        <f t="shared" si="101"/>
        <v>48</v>
      </c>
      <c r="K144">
        <f t="shared" si="96"/>
        <v>21</v>
      </c>
      <c r="L144">
        <f t="shared" si="97"/>
        <v>48</v>
      </c>
      <c r="M144">
        <f t="shared" si="98"/>
        <v>21</v>
      </c>
      <c r="N144">
        <f t="shared" si="102"/>
        <v>10040</v>
      </c>
      <c r="O144" s="12">
        <f>std_extra_48!N197</f>
        <v>10039.9</v>
      </c>
      <c r="P144" s="14">
        <f t="shared" si="103"/>
        <v>0.1000000000003638</v>
      </c>
      <c r="Q144">
        <f>ROUND(std_13_48!AJ197,0)</f>
        <v>0</v>
      </c>
    </row>
    <row r="145" spans="1:17" x14ac:dyDescent="0.35">
      <c r="A145" t="s">
        <v>164</v>
      </c>
      <c r="B145">
        <f t="shared" ref="B145:I145" si="142">RANK(B78,B$38:B$85,0)</f>
        <v>20</v>
      </c>
      <c r="C145">
        <f t="shared" si="142"/>
        <v>28</v>
      </c>
      <c r="D145">
        <f t="shared" si="100"/>
        <v>29</v>
      </c>
      <c r="E145">
        <f t="shared" si="95"/>
        <v>21</v>
      </c>
      <c r="F145">
        <f t="shared" si="142"/>
        <v>18</v>
      </c>
      <c r="G145">
        <f t="shared" si="142"/>
        <v>19</v>
      </c>
      <c r="H145">
        <f t="shared" si="142"/>
        <v>18</v>
      </c>
      <c r="I145">
        <f t="shared" si="142"/>
        <v>20</v>
      </c>
      <c r="J145">
        <f t="shared" si="101"/>
        <v>31</v>
      </c>
      <c r="K145">
        <f t="shared" si="96"/>
        <v>30</v>
      </c>
      <c r="L145">
        <f t="shared" si="97"/>
        <v>31</v>
      </c>
      <c r="M145">
        <f t="shared" si="98"/>
        <v>29</v>
      </c>
      <c r="N145">
        <f t="shared" si="102"/>
        <v>10422</v>
      </c>
      <c r="O145" s="12">
        <f>std_extra_48!N198</f>
        <v>10421.9</v>
      </c>
      <c r="P145" s="14">
        <f t="shared" si="103"/>
        <v>0.1000000000003638</v>
      </c>
      <c r="Q145">
        <f>ROUND(std_13_48!AJ198,0)</f>
        <v>0</v>
      </c>
    </row>
    <row r="146" spans="1:17" x14ac:dyDescent="0.35">
      <c r="A146" t="s">
        <v>165</v>
      </c>
      <c r="B146">
        <f t="shared" ref="B146:I146" si="143">RANK(B79,B$38:B$85,0)</f>
        <v>21</v>
      </c>
      <c r="C146">
        <f t="shared" si="143"/>
        <v>39</v>
      </c>
      <c r="D146">
        <f t="shared" si="100"/>
        <v>28</v>
      </c>
      <c r="E146">
        <f t="shared" si="95"/>
        <v>10</v>
      </c>
      <c r="F146">
        <f t="shared" si="143"/>
        <v>34</v>
      </c>
      <c r="G146">
        <f t="shared" si="143"/>
        <v>10</v>
      </c>
      <c r="H146">
        <f t="shared" si="143"/>
        <v>34</v>
      </c>
      <c r="I146">
        <f t="shared" si="143"/>
        <v>10</v>
      </c>
      <c r="J146">
        <f t="shared" si="101"/>
        <v>15</v>
      </c>
      <c r="K146">
        <f t="shared" si="96"/>
        <v>39</v>
      </c>
      <c r="L146">
        <f t="shared" si="97"/>
        <v>15</v>
      </c>
      <c r="M146">
        <f t="shared" si="98"/>
        <v>39</v>
      </c>
      <c r="N146">
        <f t="shared" si="102"/>
        <v>10816</v>
      </c>
      <c r="O146" s="12">
        <f>std_extra_48!N199</f>
        <v>10816.4</v>
      </c>
      <c r="P146" s="14">
        <f t="shared" si="103"/>
        <v>-0.3999999999996362</v>
      </c>
      <c r="Q146">
        <f>ROUND(std_13_48!AJ199,0)</f>
        <v>0</v>
      </c>
    </row>
    <row r="147" spans="1:17" x14ac:dyDescent="0.35">
      <c r="A147" t="s">
        <v>166</v>
      </c>
      <c r="B147">
        <f t="shared" ref="B147:I147" si="144">RANK(B80,B$38:B$85,0)</f>
        <v>6</v>
      </c>
      <c r="C147">
        <f t="shared" si="144"/>
        <v>15</v>
      </c>
      <c r="D147">
        <f t="shared" si="100"/>
        <v>43</v>
      </c>
      <c r="E147">
        <f t="shared" si="95"/>
        <v>34</v>
      </c>
      <c r="F147">
        <f t="shared" si="144"/>
        <v>4</v>
      </c>
      <c r="G147">
        <f t="shared" si="144"/>
        <v>20</v>
      </c>
      <c r="H147">
        <f t="shared" si="144"/>
        <v>3</v>
      </c>
      <c r="I147">
        <f t="shared" si="144"/>
        <v>17</v>
      </c>
      <c r="J147">
        <f t="shared" si="101"/>
        <v>45</v>
      </c>
      <c r="K147">
        <f t="shared" si="96"/>
        <v>29</v>
      </c>
      <c r="L147">
        <f t="shared" si="97"/>
        <v>46</v>
      </c>
      <c r="M147">
        <f t="shared" si="98"/>
        <v>32</v>
      </c>
      <c r="N147">
        <f t="shared" si="102"/>
        <v>10533</v>
      </c>
      <c r="O147" s="12">
        <f>std_extra_48!N200</f>
        <v>10532.9</v>
      </c>
      <c r="P147" s="14">
        <f t="shared" si="103"/>
        <v>0.1000000000003638</v>
      </c>
      <c r="Q147">
        <f>ROUND(std_13_48!AJ200,0)</f>
        <v>0</v>
      </c>
    </row>
    <row r="148" spans="1:17" x14ac:dyDescent="0.35">
      <c r="A148" t="s">
        <v>167</v>
      </c>
      <c r="B148">
        <f t="shared" ref="B148:I148" si="145">RANK(B81,B$38:B$85,0)</f>
        <v>11</v>
      </c>
      <c r="C148">
        <f t="shared" si="145"/>
        <v>18</v>
      </c>
      <c r="D148">
        <f t="shared" si="100"/>
        <v>38</v>
      </c>
      <c r="E148">
        <f t="shared" si="95"/>
        <v>31</v>
      </c>
      <c r="F148">
        <f t="shared" si="145"/>
        <v>11</v>
      </c>
      <c r="G148">
        <f t="shared" si="145"/>
        <v>25</v>
      </c>
      <c r="H148">
        <f t="shared" si="145"/>
        <v>11</v>
      </c>
      <c r="I148">
        <f t="shared" si="145"/>
        <v>23</v>
      </c>
      <c r="J148">
        <f t="shared" si="101"/>
        <v>38</v>
      </c>
      <c r="K148">
        <f t="shared" si="96"/>
        <v>24</v>
      </c>
      <c r="L148">
        <f t="shared" si="97"/>
        <v>38</v>
      </c>
      <c r="M148">
        <f t="shared" si="98"/>
        <v>26</v>
      </c>
      <c r="N148">
        <f t="shared" si="102"/>
        <v>10329</v>
      </c>
      <c r="O148" s="12">
        <f>std_extra_48!N201</f>
        <v>10328.9</v>
      </c>
      <c r="P148" s="14">
        <f t="shared" si="103"/>
        <v>0.1000000000003638</v>
      </c>
      <c r="Q148">
        <f>ROUND(std_13_48!AJ201,0)</f>
        <v>0</v>
      </c>
    </row>
    <row r="149" spans="1:17" x14ac:dyDescent="0.35">
      <c r="A149" t="s">
        <v>168</v>
      </c>
      <c r="B149">
        <f t="shared" ref="B149:I149" si="146">RANK(B82,B$38:B$85,0)</f>
        <v>12</v>
      </c>
      <c r="C149">
        <f t="shared" si="146"/>
        <v>6</v>
      </c>
      <c r="D149">
        <f t="shared" si="100"/>
        <v>37</v>
      </c>
      <c r="E149">
        <f t="shared" si="95"/>
        <v>43</v>
      </c>
      <c r="F149">
        <f t="shared" si="146"/>
        <v>3</v>
      </c>
      <c r="G149">
        <f t="shared" si="146"/>
        <v>31</v>
      </c>
      <c r="H149">
        <f t="shared" si="146"/>
        <v>3</v>
      </c>
      <c r="I149">
        <f t="shared" si="146"/>
        <v>31</v>
      </c>
      <c r="J149">
        <f t="shared" si="101"/>
        <v>46</v>
      </c>
      <c r="K149">
        <f t="shared" si="96"/>
        <v>18</v>
      </c>
      <c r="L149">
        <f t="shared" si="97"/>
        <v>46</v>
      </c>
      <c r="M149">
        <f t="shared" si="98"/>
        <v>18</v>
      </c>
      <c r="N149">
        <f t="shared" si="102"/>
        <v>9667</v>
      </c>
      <c r="O149" s="12">
        <f>std_extra_48!N202</f>
        <v>9666.9</v>
      </c>
      <c r="P149" s="14">
        <f t="shared" si="103"/>
        <v>0.1000000000003638</v>
      </c>
      <c r="Q149">
        <f>ROUND(std_13_48!AJ202,0)</f>
        <v>-1</v>
      </c>
    </row>
    <row r="150" spans="1:17" x14ac:dyDescent="0.35">
      <c r="A150" t="s">
        <v>169</v>
      </c>
      <c r="B150">
        <f t="shared" ref="B150:I150" si="147">RANK(B83,B$38:B$85,0)</f>
        <v>12</v>
      </c>
      <c r="C150">
        <f t="shared" si="147"/>
        <v>42</v>
      </c>
      <c r="D150">
        <f t="shared" si="100"/>
        <v>37</v>
      </c>
      <c r="E150">
        <f t="shared" si="95"/>
        <v>7</v>
      </c>
      <c r="F150">
        <f t="shared" si="147"/>
        <v>38</v>
      </c>
      <c r="G150">
        <f t="shared" si="147"/>
        <v>4</v>
      </c>
      <c r="H150">
        <f t="shared" si="147"/>
        <v>33</v>
      </c>
      <c r="I150">
        <f t="shared" si="147"/>
        <v>3</v>
      </c>
      <c r="J150">
        <f t="shared" si="101"/>
        <v>11</v>
      </c>
      <c r="K150">
        <f t="shared" si="96"/>
        <v>45</v>
      </c>
      <c r="L150">
        <f t="shared" si="97"/>
        <v>16</v>
      </c>
      <c r="M150">
        <f t="shared" si="98"/>
        <v>46</v>
      </c>
      <c r="N150">
        <f t="shared" si="102"/>
        <v>11317</v>
      </c>
      <c r="O150" s="12">
        <f>std_extra_48!N203</f>
        <v>11316.9</v>
      </c>
      <c r="P150" s="14">
        <f t="shared" si="103"/>
        <v>0.1000000000003638</v>
      </c>
      <c r="Q150">
        <f>ROUND(std_13_48!AJ203,0)</f>
        <v>0</v>
      </c>
    </row>
    <row r="151" spans="1:17" x14ac:dyDescent="0.35">
      <c r="A151" t="s">
        <v>170</v>
      </c>
      <c r="B151">
        <f t="shared" ref="B151:I151" si="148">RANK(B84,B$38:B$85,0)</f>
        <v>15</v>
      </c>
      <c r="C151">
        <f t="shared" si="148"/>
        <v>31</v>
      </c>
      <c r="D151">
        <f t="shared" si="100"/>
        <v>34</v>
      </c>
      <c r="E151">
        <f t="shared" si="95"/>
        <v>18</v>
      </c>
      <c r="F151">
        <f t="shared" si="148"/>
        <v>19</v>
      </c>
      <c r="G151">
        <f t="shared" si="148"/>
        <v>16</v>
      </c>
      <c r="H151">
        <f t="shared" si="148"/>
        <v>18</v>
      </c>
      <c r="I151">
        <f t="shared" si="148"/>
        <v>15</v>
      </c>
      <c r="J151">
        <f t="shared" si="101"/>
        <v>30</v>
      </c>
      <c r="K151">
        <f t="shared" si="96"/>
        <v>33</v>
      </c>
      <c r="L151">
        <f t="shared" si="97"/>
        <v>31</v>
      </c>
      <c r="M151">
        <f t="shared" si="98"/>
        <v>34</v>
      </c>
      <c r="N151">
        <f t="shared" si="102"/>
        <v>10622</v>
      </c>
      <c r="O151" s="12">
        <f>std_extra_48!N204</f>
        <v>10621.9</v>
      </c>
      <c r="P151" s="14">
        <f t="shared" si="103"/>
        <v>0.1000000000003638</v>
      </c>
      <c r="Q151">
        <f>ROUND(std_13_48!AJ204,0)</f>
        <v>18</v>
      </c>
    </row>
    <row r="152" spans="1:17" x14ac:dyDescent="0.35">
      <c r="A152" t="s">
        <v>171</v>
      </c>
      <c r="B152">
        <f t="shared" ref="B152:I152" si="149">RANK(B85,B$38:B$85,0)</f>
        <v>26</v>
      </c>
      <c r="C152">
        <f t="shared" si="149"/>
        <v>28</v>
      </c>
      <c r="D152">
        <f t="shared" si="100"/>
        <v>23</v>
      </c>
      <c r="E152">
        <f t="shared" si="95"/>
        <v>21</v>
      </c>
      <c r="F152">
        <f t="shared" si="149"/>
        <v>22</v>
      </c>
      <c r="G152">
        <f t="shared" si="149"/>
        <v>27</v>
      </c>
      <c r="H152">
        <f t="shared" si="149"/>
        <v>27</v>
      </c>
      <c r="I152">
        <f t="shared" si="149"/>
        <v>27</v>
      </c>
      <c r="J152">
        <f t="shared" si="101"/>
        <v>27</v>
      </c>
      <c r="K152">
        <f t="shared" si="96"/>
        <v>22</v>
      </c>
      <c r="L152">
        <f t="shared" si="97"/>
        <v>22</v>
      </c>
      <c r="M152">
        <f t="shared" si="98"/>
        <v>22</v>
      </c>
      <c r="N152">
        <f t="shared" si="102"/>
        <v>10119</v>
      </c>
      <c r="O152" s="12">
        <f>std_extra_48!N205</f>
        <v>10118.4</v>
      </c>
      <c r="P152" s="14">
        <f t="shared" si="103"/>
        <v>0.6000000000003638</v>
      </c>
      <c r="Q152">
        <f>ROUND(std_13_48!AJ205,0)</f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9E2B7-9BE9-4035-98C2-AB700D9CC4E3}">
  <dimension ref="A1:Y78"/>
  <sheetViews>
    <sheetView zoomScale="60" workbookViewId="0"/>
  </sheetViews>
  <sheetFormatPr defaultRowHeight="14.5" x14ac:dyDescent="0.35"/>
  <sheetData>
    <row r="1" spans="1:25" ht="18" x14ac:dyDescent="0.35">
      <c r="A1" s="3"/>
      <c r="N1" s="3"/>
    </row>
    <row r="2" spans="1:25" x14ac:dyDescent="0.35">
      <c r="A2" s="4"/>
      <c r="N2" s="4"/>
    </row>
    <row r="5" spans="1:25" ht="15" x14ac:dyDescent="0.35">
      <c r="A5" s="5" t="s">
        <v>18</v>
      </c>
      <c r="B5" s="6" t="s">
        <v>19</v>
      </c>
      <c r="C5" s="5" t="s">
        <v>20</v>
      </c>
      <c r="D5" s="6">
        <v>13</v>
      </c>
      <c r="E5" s="5" t="s">
        <v>21</v>
      </c>
      <c r="F5" s="6">
        <v>2</v>
      </c>
      <c r="G5" s="5" t="s">
        <v>22</v>
      </c>
      <c r="H5" s="6">
        <v>13</v>
      </c>
      <c r="I5" s="5" t="s">
        <v>23</v>
      </c>
      <c r="J5" s="6">
        <v>0</v>
      </c>
      <c r="K5" s="5" t="s">
        <v>24</v>
      </c>
      <c r="L5" s="6" t="s">
        <v>25</v>
      </c>
      <c r="N5" s="5" t="s">
        <v>18</v>
      </c>
      <c r="O5" s="6" t="s">
        <v>19</v>
      </c>
      <c r="P5" s="5" t="s">
        <v>20</v>
      </c>
      <c r="Q5" s="6">
        <v>13</v>
      </c>
      <c r="R5" s="5" t="s">
        <v>21</v>
      </c>
      <c r="S5" s="6">
        <v>4</v>
      </c>
      <c r="T5" s="5" t="s">
        <v>22</v>
      </c>
      <c r="U5" s="6">
        <v>13</v>
      </c>
      <c r="V5" s="5" t="s">
        <v>23</v>
      </c>
      <c r="W5" s="6">
        <v>0</v>
      </c>
      <c r="X5" s="5" t="s">
        <v>24</v>
      </c>
      <c r="Y5" s="6" t="s">
        <v>25</v>
      </c>
    </row>
    <row r="6" spans="1:25" ht="18.5" thickBot="1" x14ac:dyDescent="0.4">
      <c r="A6" s="3"/>
      <c r="N6" s="3"/>
    </row>
    <row r="7" spans="1:25" ht="15" thickBot="1" x14ac:dyDescent="0.4">
      <c r="A7" s="7" t="s">
        <v>26</v>
      </c>
      <c r="B7" s="7" t="s">
        <v>27</v>
      </c>
      <c r="C7" s="7" t="s">
        <v>28</v>
      </c>
      <c r="D7" s="7" t="s">
        <v>29</v>
      </c>
      <c r="N7" s="7" t="s">
        <v>26</v>
      </c>
      <c r="O7" s="7" t="s">
        <v>27</v>
      </c>
      <c r="P7" s="7" t="s">
        <v>28</v>
      </c>
      <c r="Q7" s="7" t="s">
        <v>77</v>
      </c>
      <c r="R7" s="7" t="s">
        <v>78</v>
      </c>
      <c r="S7" s="7" t="s">
        <v>79</v>
      </c>
    </row>
    <row r="8" spans="1:25" ht="15" thickBot="1" x14ac:dyDescent="0.4">
      <c r="A8" s="7" t="s">
        <v>1</v>
      </c>
      <c r="B8" s="15">
        <f>task!B21</f>
        <v>4</v>
      </c>
      <c r="C8" s="8">
        <v>12</v>
      </c>
      <c r="D8" s="8">
        <v>11216</v>
      </c>
      <c r="N8" s="7" t="s">
        <v>1</v>
      </c>
      <c r="O8" s="15">
        <f>task!B21</f>
        <v>4</v>
      </c>
      <c r="P8" s="8">
        <v>12</v>
      </c>
      <c r="Q8" s="8">
        <v>10</v>
      </c>
      <c r="R8" s="8">
        <v>2</v>
      </c>
      <c r="S8" s="8">
        <v>11216</v>
      </c>
    </row>
    <row r="9" spans="1:25" ht="15" thickBot="1" x14ac:dyDescent="0.4">
      <c r="A9" s="7" t="s">
        <v>2</v>
      </c>
      <c r="B9" s="8">
        <v>10</v>
      </c>
      <c r="C9" s="8">
        <v>3</v>
      </c>
      <c r="D9" s="8">
        <v>8778</v>
      </c>
      <c r="N9" s="7" t="s">
        <v>2</v>
      </c>
      <c r="O9" s="8">
        <v>10</v>
      </c>
      <c r="P9" s="8">
        <v>3</v>
      </c>
      <c r="Q9" s="8">
        <v>4</v>
      </c>
      <c r="R9" s="8">
        <v>11</v>
      </c>
      <c r="S9" s="8">
        <v>8778</v>
      </c>
    </row>
    <row r="10" spans="1:25" ht="15" thickBot="1" x14ac:dyDescent="0.4">
      <c r="A10" s="7" t="s">
        <v>3</v>
      </c>
      <c r="B10" s="8">
        <v>4</v>
      </c>
      <c r="C10" s="8">
        <v>11</v>
      </c>
      <c r="D10" s="8">
        <v>10919</v>
      </c>
      <c r="N10" s="7" t="s">
        <v>3</v>
      </c>
      <c r="O10" s="8">
        <v>4</v>
      </c>
      <c r="P10" s="8">
        <v>11</v>
      </c>
      <c r="Q10" s="8">
        <v>10</v>
      </c>
      <c r="R10" s="8">
        <v>3</v>
      </c>
      <c r="S10" s="8">
        <v>10919</v>
      </c>
    </row>
    <row r="11" spans="1:25" ht="15" thickBot="1" x14ac:dyDescent="0.4">
      <c r="A11" s="7" t="s">
        <v>4</v>
      </c>
      <c r="B11" s="8">
        <v>7</v>
      </c>
      <c r="C11" s="8">
        <v>3</v>
      </c>
      <c r="D11" s="8">
        <v>9471</v>
      </c>
      <c r="N11" s="7" t="s">
        <v>4</v>
      </c>
      <c r="O11" s="8">
        <v>7</v>
      </c>
      <c r="P11" s="8">
        <v>3</v>
      </c>
      <c r="Q11" s="8">
        <v>7</v>
      </c>
      <c r="R11" s="8">
        <v>11</v>
      </c>
      <c r="S11" s="8">
        <v>9471</v>
      </c>
    </row>
    <row r="12" spans="1:25" ht="15" thickBot="1" x14ac:dyDescent="0.4">
      <c r="A12" s="7" t="s">
        <v>5</v>
      </c>
      <c r="B12" s="8">
        <v>1</v>
      </c>
      <c r="C12" s="8">
        <v>10</v>
      </c>
      <c r="D12" s="8">
        <v>11228</v>
      </c>
      <c r="N12" s="7" t="s">
        <v>5</v>
      </c>
      <c r="O12" s="8">
        <v>1</v>
      </c>
      <c r="P12" s="8">
        <v>10</v>
      </c>
      <c r="Q12" s="8">
        <v>13</v>
      </c>
      <c r="R12" s="8">
        <v>4</v>
      </c>
      <c r="S12" s="8">
        <v>11228</v>
      </c>
    </row>
    <row r="13" spans="1:25" ht="15" thickBot="1" x14ac:dyDescent="0.4">
      <c r="A13" s="7" t="s">
        <v>6</v>
      </c>
      <c r="B13" s="8">
        <v>4</v>
      </c>
      <c r="C13" s="8">
        <v>1</v>
      </c>
      <c r="D13" s="8">
        <v>9467</v>
      </c>
      <c r="N13" s="7" t="s">
        <v>6</v>
      </c>
      <c r="O13" s="8">
        <v>4</v>
      </c>
      <c r="P13" s="8">
        <v>1</v>
      </c>
      <c r="Q13" s="8">
        <v>10</v>
      </c>
      <c r="R13" s="8">
        <v>13</v>
      </c>
      <c r="S13" s="8">
        <v>9467</v>
      </c>
    </row>
    <row r="14" spans="1:25" ht="15" thickBot="1" x14ac:dyDescent="0.4">
      <c r="A14" s="7" t="s">
        <v>7</v>
      </c>
      <c r="B14" s="8">
        <v>7</v>
      </c>
      <c r="C14" s="8">
        <v>13</v>
      </c>
      <c r="D14" s="8">
        <v>11113</v>
      </c>
      <c r="N14" s="7" t="s">
        <v>7</v>
      </c>
      <c r="O14" s="8">
        <v>7</v>
      </c>
      <c r="P14" s="8">
        <v>13</v>
      </c>
      <c r="Q14" s="8">
        <v>7</v>
      </c>
      <c r="R14" s="8">
        <v>1</v>
      </c>
      <c r="S14" s="8">
        <v>11113</v>
      </c>
    </row>
    <row r="15" spans="1:25" ht="15" thickBot="1" x14ac:dyDescent="0.4">
      <c r="A15" s="7" t="s">
        <v>8</v>
      </c>
      <c r="B15" s="8">
        <v>1</v>
      </c>
      <c r="C15" s="8">
        <v>7</v>
      </c>
      <c r="D15" s="8">
        <v>10832</v>
      </c>
      <c r="N15" s="7" t="s">
        <v>8</v>
      </c>
      <c r="O15" s="8">
        <v>1</v>
      </c>
      <c r="P15" s="8">
        <v>7</v>
      </c>
      <c r="Q15" s="8">
        <v>13</v>
      </c>
      <c r="R15" s="8">
        <v>7</v>
      </c>
      <c r="S15" s="8">
        <v>10832</v>
      </c>
    </row>
    <row r="16" spans="1:25" ht="15" thickBot="1" x14ac:dyDescent="0.4">
      <c r="A16" s="7" t="s">
        <v>9</v>
      </c>
      <c r="B16" s="8">
        <v>10</v>
      </c>
      <c r="C16" s="8">
        <v>8</v>
      </c>
      <c r="D16" s="8">
        <v>9485</v>
      </c>
      <c r="N16" s="7" t="s">
        <v>9</v>
      </c>
      <c r="O16" s="8">
        <v>10</v>
      </c>
      <c r="P16" s="8">
        <v>8</v>
      </c>
      <c r="Q16" s="8">
        <v>4</v>
      </c>
      <c r="R16" s="8">
        <v>6</v>
      </c>
      <c r="S16" s="8">
        <v>9485</v>
      </c>
    </row>
    <row r="17" spans="1:19" ht="15" thickBot="1" x14ac:dyDescent="0.4">
      <c r="A17" s="7" t="s">
        <v>10</v>
      </c>
      <c r="B17" s="8">
        <v>13</v>
      </c>
      <c r="C17" s="8">
        <v>5</v>
      </c>
      <c r="D17" s="8">
        <v>8786</v>
      </c>
      <c r="N17" s="7" t="s">
        <v>10</v>
      </c>
      <c r="O17" s="8">
        <v>13</v>
      </c>
      <c r="P17" s="8">
        <v>5</v>
      </c>
      <c r="Q17" s="8">
        <v>1</v>
      </c>
      <c r="R17" s="8">
        <v>9</v>
      </c>
      <c r="S17" s="8">
        <v>8786</v>
      </c>
    </row>
    <row r="18" spans="1:19" ht="15" thickBot="1" x14ac:dyDescent="0.4">
      <c r="A18" s="7" t="s">
        <v>11</v>
      </c>
      <c r="B18" s="8">
        <v>12</v>
      </c>
      <c r="C18" s="8">
        <v>1</v>
      </c>
      <c r="D18" s="8">
        <v>8378</v>
      </c>
      <c r="N18" s="7" t="s">
        <v>11</v>
      </c>
      <c r="O18" s="8">
        <v>12</v>
      </c>
      <c r="P18" s="8">
        <v>1</v>
      </c>
      <c r="Q18" s="8">
        <v>2</v>
      </c>
      <c r="R18" s="8">
        <v>13</v>
      </c>
      <c r="S18" s="8">
        <v>8378</v>
      </c>
    </row>
    <row r="19" spans="1:19" ht="15" thickBot="1" x14ac:dyDescent="0.4">
      <c r="A19" s="7" t="s">
        <v>12</v>
      </c>
      <c r="B19" s="8">
        <v>1</v>
      </c>
      <c r="C19" s="8">
        <v>5</v>
      </c>
      <c r="D19" s="8">
        <v>10733</v>
      </c>
      <c r="N19" s="7" t="s">
        <v>12</v>
      </c>
      <c r="O19" s="8">
        <v>1</v>
      </c>
      <c r="P19" s="8">
        <v>5</v>
      </c>
      <c r="Q19" s="8">
        <v>13</v>
      </c>
      <c r="R19" s="8">
        <v>9</v>
      </c>
      <c r="S19" s="8">
        <v>10733</v>
      </c>
    </row>
    <row r="20" spans="1:19" ht="15" thickBot="1" x14ac:dyDescent="0.4">
      <c r="A20" s="7" t="s">
        <v>13</v>
      </c>
      <c r="B20" s="8">
        <v>7</v>
      </c>
      <c r="C20" s="8">
        <v>8</v>
      </c>
      <c r="D20" s="8">
        <v>10222</v>
      </c>
      <c r="N20" s="7" t="s">
        <v>13</v>
      </c>
      <c r="O20" s="8">
        <v>7</v>
      </c>
      <c r="P20" s="8">
        <v>8</v>
      </c>
      <c r="Q20" s="8">
        <v>7</v>
      </c>
      <c r="R20" s="8">
        <v>6</v>
      </c>
      <c r="S20" s="8">
        <v>10222</v>
      </c>
    </row>
    <row r="21" spans="1:19" ht="18.5" thickBot="1" x14ac:dyDescent="0.4">
      <c r="A21" s="3"/>
      <c r="N21" s="3"/>
    </row>
    <row r="22" spans="1:19" ht="15" thickBot="1" x14ac:dyDescent="0.4">
      <c r="A22" s="7" t="s">
        <v>30</v>
      </c>
      <c r="B22" s="7" t="s">
        <v>27</v>
      </c>
      <c r="C22" s="7" t="s">
        <v>28</v>
      </c>
      <c r="N22" s="7" t="s">
        <v>30</v>
      </c>
      <c r="O22" s="7" t="s">
        <v>27</v>
      </c>
      <c r="P22" s="7" t="s">
        <v>28</v>
      </c>
      <c r="Q22" s="7" t="s">
        <v>77</v>
      </c>
      <c r="R22" s="7" t="s">
        <v>78</v>
      </c>
    </row>
    <row r="23" spans="1:19" ht="15" thickBot="1" x14ac:dyDescent="0.4">
      <c r="A23" s="7" t="s">
        <v>31</v>
      </c>
      <c r="B23" s="8" t="s">
        <v>32</v>
      </c>
      <c r="C23" s="8" t="s">
        <v>33</v>
      </c>
      <c r="N23" s="7" t="s">
        <v>31</v>
      </c>
      <c r="O23" s="8" t="s">
        <v>32</v>
      </c>
      <c r="P23" s="8" t="s">
        <v>33</v>
      </c>
      <c r="Q23" s="8" t="s">
        <v>56</v>
      </c>
      <c r="R23" s="8" t="s">
        <v>57</v>
      </c>
    </row>
    <row r="24" spans="1:19" ht="15" thickBot="1" x14ac:dyDescent="0.4">
      <c r="A24" s="7" t="s">
        <v>34</v>
      </c>
      <c r="B24" s="8" t="s">
        <v>33</v>
      </c>
      <c r="C24" s="8" t="s">
        <v>33</v>
      </c>
      <c r="N24" s="7" t="s">
        <v>34</v>
      </c>
      <c r="O24" s="8" t="s">
        <v>33</v>
      </c>
      <c r="P24" s="8" t="s">
        <v>33</v>
      </c>
      <c r="Q24" s="8" t="s">
        <v>53</v>
      </c>
      <c r="R24" s="8" t="s">
        <v>54</v>
      </c>
    </row>
    <row r="25" spans="1:19" ht="15" thickBot="1" x14ac:dyDescent="0.4">
      <c r="A25" s="7" t="s">
        <v>35</v>
      </c>
      <c r="B25" s="8" t="s">
        <v>33</v>
      </c>
      <c r="C25" s="8" t="s">
        <v>36</v>
      </c>
      <c r="N25" s="7" t="s">
        <v>35</v>
      </c>
      <c r="O25" s="8" t="s">
        <v>33</v>
      </c>
      <c r="P25" s="8" t="s">
        <v>36</v>
      </c>
      <c r="Q25" s="8" t="s">
        <v>33</v>
      </c>
      <c r="R25" s="8" t="s">
        <v>51</v>
      </c>
    </row>
    <row r="26" spans="1:19" ht="15" thickBot="1" x14ac:dyDescent="0.4">
      <c r="A26" s="7" t="s">
        <v>37</v>
      </c>
      <c r="B26" s="8" t="s">
        <v>38</v>
      </c>
      <c r="C26" s="8" t="s">
        <v>33</v>
      </c>
      <c r="N26" s="7" t="s">
        <v>37</v>
      </c>
      <c r="O26" s="8" t="s">
        <v>38</v>
      </c>
      <c r="P26" s="8" t="s">
        <v>33</v>
      </c>
      <c r="Q26" s="8" t="s">
        <v>48</v>
      </c>
      <c r="R26" s="8" t="s">
        <v>49</v>
      </c>
    </row>
    <row r="27" spans="1:19" ht="15" thickBot="1" x14ac:dyDescent="0.4">
      <c r="A27" s="7" t="s">
        <v>39</v>
      </c>
      <c r="B27" s="8" t="s">
        <v>33</v>
      </c>
      <c r="C27" s="8" t="s">
        <v>33</v>
      </c>
      <c r="N27" s="7" t="s">
        <v>39</v>
      </c>
      <c r="O27" s="8" t="s">
        <v>33</v>
      </c>
      <c r="P27" s="8" t="s">
        <v>33</v>
      </c>
      <c r="Q27" s="8" t="s">
        <v>33</v>
      </c>
      <c r="R27" s="8" t="s">
        <v>33</v>
      </c>
    </row>
    <row r="28" spans="1:19" ht="15" thickBot="1" x14ac:dyDescent="0.4">
      <c r="A28" s="7" t="s">
        <v>40</v>
      </c>
      <c r="B28" s="8" t="s">
        <v>33</v>
      </c>
      <c r="C28" s="8" t="s">
        <v>33</v>
      </c>
      <c r="N28" s="7" t="s">
        <v>40</v>
      </c>
      <c r="O28" s="8" t="s">
        <v>33</v>
      </c>
      <c r="P28" s="8" t="s">
        <v>33</v>
      </c>
      <c r="Q28" s="8" t="s">
        <v>33</v>
      </c>
      <c r="R28" s="8" t="s">
        <v>45</v>
      </c>
    </row>
    <row r="29" spans="1:19" ht="15" thickBot="1" x14ac:dyDescent="0.4">
      <c r="A29" s="7" t="s">
        <v>41</v>
      </c>
      <c r="B29" s="8" t="s">
        <v>42</v>
      </c>
      <c r="C29" s="8" t="s">
        <v>43</v>
      </c>
      <c r="N29" s="7" t="s">
        <v>41</v>
      </c>
      <c r="O29" s="8" t="s">
        <v>42</v>
      </c>
      <c r="P29" s="8" t="s">
        <v>43</v>
      </c>
      <c r="Q29" s="8" t="s">
        <v>33</v>
      </c>
      <c r="R29" s="8" t="s">
        <v>33</v>
      </c>
    </row>
    <row r="30" spans="1:19" ht="15" thickBot="1" x14ac:dyDescent="0.4">
      <c r="A30" s="7" t="s">
        <v>44</v>
      </c>
      <c r="B30" s="8" t="s">
        <v>33</v>
      </c>
      <c r="C30" s="8" t="s">
        <v>45</v>
      </c>
      <c r="N30" s="7" t="s">
        <v>44</v>
      </c>
      <c r="O30" s="8" t="s">
        <v>33</v>
      </c>
      <c r="P30" s="8" t="s">
        <v>33</v>
      </c>
      <c r="Q30" s="8" t="s">
        <v>33</v>
      </c>
      <c r="R30" s="8" t="s">
        <v>33</v>
      </c>
    </row>
    <row r="31" spans="1:19" ht="15" thickBot="1" x14ac:dyDescent="0.4">
      <c r="A31" s="7" t="s">
        <v>46</v>
      </c>
      <c r="B31" s="8" t="s">
        <v>33</v>
      </c>
      <c r="C31" s="8" t="s">
        <v>33</v>
      </c>
      <c r="N31" s="7" t="s">
        <v>46</v>
      </c>
      <c r="O31" s="8" t="s">
        <v>33</v>
      </c>
      <c r="P31" s="8" t="s">
        <v>33</v>
      </c>
      <c r="Q31" s="8" t="s">
        <v>33</v>
      </c>
      <c r="R31" s="8" t="s">
        <v>33</v>
      </c>
    </row>
    <row r="32" spans="1:19" ht="15" thickBot="1" x14ac:dyDescent="0.4">
      <c r="A32" s="7" t="s">
        <v>47</v>
      </c>
      <c r="B32" s="8" t="s">
        <v>48</v>
      </c>
      <c r="C32" s="8" t="s">
        <v>49</v>
      </c>
      <c r="N32" s="7" t="s">
        <v>47</v>
      </c>
      <c r="O32" s="8" t="s">
        <v>33</v>
      </c>
      <c r="P32" s="8" t="s">
        <v>33</v>
      </c>
      <c r="Q32" s="8" t="s">
        <v>33</v>
      </c>
      <c r="R32" s="8" t="s">
        <v>33</v>
      </c>
    </row>
    <row r="33" spans="1:18" ht="15" thickBot="1" x14ac:dyDescent="0.4">
      <c r="A33" s="7" t="s">
        <v>50</v>
      </c>
      <c r="B33" s="8" t="s">
        <v>33</v>
      </c>
      <c r="C33" s="8" t="s">
        <v>51</v>
      </c>
      <c r="N33" s="7" t="s">
        <v>50</v>
      </c>
      <c r="O33" s="8" t="s">
        <v>33</v>
      </c>
      <c r="P33" s="8" t="s">
        <v>33</v>
      </c>
      <c r="Q33" s="8" t="s">
        <v>33</v>
      </c>
      <c r="R33" s="8" t="s">
        <v>33</v>
      </c>
    </row>
    <row r="34" spans="1:18" ht="15" thickBot="1" x14ac:dyDescent="0.4">
      <c r="A34" s="7" t="s">
        <v>52</v>
      </c>
      <c r="B34" s="8" t="s">
        <v>53</v>
      </c>
      <c r="C34" s="8" t="s">
        <v>54</v>
      </c>
      <c r="N34" s="7" t="s">
        <v>52</v>
      </c>
      <c r="O34" s="8" t="s">
        <v>33</v>
      </c>
      <c r="P34" s="8" t="s">
        <v>33</v>
      </c>
      <c r="Q34" s="8" t="s">
        <v>33</v>
      </c>
      <c r="R34" s="8" t="s">
        <v>33</v>
      </c>
    </row>
    <row r="35" spans="1:18" ht="15" thickBot="1" x14ac:dyDescent="0.4">
      <c r="A35" s="7" t="s">
        <v>55</v>
      </c>
      <c r="B35" s="8" t="s">
        <v>56</v>
      </c>
      <c r="C35" s="8" t="s">
        <v>57</v>
      </c>
      <c r="N35" s="7" t="s">
        <v>55</v>
      </c>
      <c r="O35" s="8" t="s">
        <v>33</v>
      </c>
      <c r="P35" s="8" t="s">
        <v>33</v>
      </c>
      <c r="Q35" s="8" t="s">
        <v>33</v>
      </c>
      <c r="R35" s="8" t="s">
        <v>33</v>
      </c>
    </row>
    <row r="36" spans="1:18" ht="18.5" thickBot="1" x14ac:dyDescent="0.4">
      <c r="A36" s="3"/>
      <c r="N36" s="3"/>
    </row>
    <row r="37" spans="1:18" ht="15" thickBot="1" x14ac:dyDescent="0.4">
      <c r="A37" s="7" t="s">
        <v>58</v>
      </c>
      <c r="B37" s="7" t="s">
        <v>27</v>
      </c>
      <c r="C37" s="7" t="s">
        <v>28</v>
      </c>
      <c r="N37" s="7" t="s">
        <v>58</v>
      </c>
      <c r="O37" s="7" t="s">
        <v>27</v>
      </c>
      <c r="P37" s="7" t="s">
        <v>28</v>
      </c>
      <c r="Q37" s="7" t="s">
        <v>77</v>
      </c>
      <c r="R37" s="7" t="s">
        <v>78</v>
      </c>
    </row>
    <row r="38" spans="1:18" ht="15" thickBot="1" x14ac:dyDescent="0.4">
      <c r="A38" s="7" t="s">
        <v>31</v>
      </c>
      <c r="B38" s="8">
        <v>10733</v>
      </c>
      <c r="C38" s="8">
        <v>0</v>
      </c>
      <c r="N38" s="7" t="s">
        <v>31</v>
      </c>
      <c r="O38" s="8">
        <v>10733</v>
      </c>
      <c r="P38" s="8">
        <v>0</v>
      </c>
      <c r="Q38" s="8">
        <v>8786</v>
      </c>
      <c r="R38" s="8">
        <v>6031</v>
      </c>
    </row>
    <row r="39" spans="1:18" ht="15" thickBot="1" x14ac:dyDescent="0.4">
      <c r="A39" s="7" t="s">
        <v>34</v>
      </c>
      <c r="B39" s="8">
        <v>0</v>
      </c>
      <c r="C39" s="8">
        <v>0</v>
      </c>
      <c r="N39" s="7" t="s">
        <v>34</v>
      </c>
      <c r="O39" s="8">
        <v>0</v>
      </c>
      <c r="P39" s="8">
        <v>0</v>
      </c>
      <c r="Q39" s="8">
        <v>8378</v>
      </c>
      <c r="R39" s="8">
        <v>1749</v>
      </c>
    </row>
    <row r="40" spans="1:18" ht="15" thickBot="1" x14ac:dyDescent="0.4">
      <c r="A40" s="7" t="s">
        <v>35</v>
      </c>
      <c r="B40" s="8">
        <v>0</v>
      </c>
      <c r="C40" s="8">
        <v>4389</v>
      </c>
      <c r="N40" s="7" t="s">
        <v>35</v>
      </c>
      <c r="O40" s="8">
        <v>0</v>
      </c>
      <c r="P40" s="8">
        <v>4389</v>
      </c>
      <c r="Q40" s="8">
        <v>0</v>
      </c>
      <c r="R40" s="8">
        <v>1452</v>
      </c>
    </row>
    <row r="41" spans="1:18" ht="15" thickBot="1" x14ac:dyDescent="0.4">
      <c r="A41" s="7" t="s">
        <v>37</v>
      </c>
      <c r="B41" s="8">
        <v>9467</v>
      </c>
      <c r="C41" s="8">
        <v>0</v>
      </c>
      <c r="N41" s="7" t="s">
        <v>37</v>
      </c>
      <c r="O41" s="8">
        <v>9467</v>
      </c>
      <c r="P41" s="8">
        <v>0</v>
      </c>
      <c r="Q41" s="8">
        <v>4389</v>
      </c>
      <c r="R41" s="8">
        <v>495</v>
      </c>
    </row>
    <row r="42" spans="1:18" ht="15" thickBot="1" x14ac:dyDescent="0.4">
      <c r="A42" s="7" t="s">
        <v>39</v>
      </c>
      <c r="B42" s="8">
        <v>0</v>
      </c>
      <c r="C42" s="8">
        <v>0</v>
      </c>
      <c r="N42" s="7" t="s">
        <v>39</v>
      </c>
      <c r="O42" s="8">
        <v>0</v>
      </c>
      <c r="P42" s="8">
        <v>0</v>
      </c>
      <c r="Q42" s="8">
        <v>0</v>
      </c>
      <c r="R42" s="8">
        <v>0</v>
      </c>
    </row>
    <row r="43" spans="1:18" ht="15" thickBot="1" x14ac:dyDescent="0.4">
      <c r="A43" s="7" t="s">
        <v>40</v>
      </c>
      <c r="B43" s="8">
        <v>0</v>
      </c>
      <c r="C43" s="8">
        <v>0</v>
      </c>
      <c r="N43" s="7" t="s">
        <v>40</v>
      </c>
      <c r="O43" s="8">
        <v>0</v>
      </c>
      <c r="P43" s="8">
        <v>0</v>
      </c>
      <c r="Q43" s="8">
        <v>0</v>
      </c>
      <c r="R43" s="8">
        <v>5118</v>
      </c>
    </row>
    <row r="44" spans="1:18" ht="15" thickBot="1" x14ac:dyDescent="0.4">
      <c r="A44" s="7" t="s">
        <v>41</v>
      </c>
      <c r="B44" s="8">
        <v>5082</v>
      </c>
      <c r="C44" s="8">
        <v>99</v>
      </c>
      <c r="N44" s="7" t="s">
        <v>41</v>
      </c>
      <c r="O44" s="8">
        <v>5082</v>
      </c>
      <c r="P44" s="8">
        <v>99</v>
      </c>
      <c r="Q44" s="8">
        <v>0</v>
      </c>
      <c r="R44" s="8">
        <v>0</v>
      </c>
    </row>
    <row r="45" spans="1:18" ht="15" thickBot="1" x14ac:dyDescent="0.4">
      <c r="A45" s="7" t="s">
        <v>44</v>
      </c>
      <c r="B45" s="8">
        <v>0</v>
      </c>
      <c r="C45" s="8">
        <v>5118</v>
      </c>
      <c r="N45" s="7" t="s">
        <v>44</v>
      </c>
      <c r="O45" s="8">
        <v>0</v>
      </c>
      <c r="P45" s="8">
        <v>0</v>
      </c>
      <c r="Q45" s="8">
        <v>0</v>
      </c>
      <c r="R45" s="8">
        <v>0</v>
      </c>
    </row>
    <row r="46" spans="1:18" ht="15" thickBot="1" x14ac:dyDescent="0.4">
      <c r="A46" s="7" t="s">
        <v>46</v>
      </c>
      <c r="B46" s="8">
        <v>0</v>
      </c>
      <c r="C46" s="8">
        <v>0</v>
      </c>
      <c r="N46" s="7" t="s">
        <v>46</v>
      </c>
      <c r="O46" s="8">
        <v>0</v>
      </c>
      <c r="P46" s="8">
        <v>0</v>
      </c>
      <c r="Q46" s="8">
        <v>0</v>
      </c>
      <c r="R46" s="8">
        <v>0</v>
      </c>
    </row>
    <row r="47" spans="1:18" ht="15" thickBot="1" x14ac:dyDescent="0.4">
      <c r="A47" s="7" t="s">
        <v>47</v>
      </c>
      <c r="B47" s="8">
        <v>4389</v>
      </c>
      <c r="C47" s="8">
        <v>495</v>
      </c>
      <c r="N47" s="7" t="s">
        <v>47</v>
      </c>
      <c r="O47" s="8">
        <v>0</v>
      </c>
      <c r="P47" s="8">
        <v>0</v>
      </c>
      <c r="Q47" s="8">
        <v>0</v>
      </c>
      <c r="R47" s="8">
        <v>0</v>
      </c>
    </row>
    <row r="48" spans="1:18" ht="15" thickBot="1" x14ac:dyDescent="0.4">
      <c r="A48" s="7" t="s">
        <v>50</v>
      </c>
      <c r="B48" s="8">
        <v>0</v>
      </c>
      <c r="C48" s="8">
        <v>1452</v>
      </c>
      <c r="N48" s="7" t="s">
        <v>50</v>
      </c>
      <c r="O48" s="8">
        <v>0</v>
      </c>
      <c r="P48" s="8">
        <v>0</v>
      </c>
      <c r="Q48" s="8">
        <v>0</v>
      </c>
      <c r="R48" s="8">
        <v>0</v>
      </c>
    </row>
    <row r="49" spans="1:22" ht="15" thickBot="1" x14ac:dyDescent="0.4">
      <c r="A49" s="7" t="s">
        <v>52</v>
      </c>
      <c r="B49" s="8">
        <v>8378</v>
      </c>
      <c r="C49" s="8">
        <v>1749</v>
      </c>
      <c r="N49" s="7" t="s">
        <v>52</v>
      </c>
      <c r="O49" s="8">
        <v>0</v>
      </c>
      <c r="P49" s="8">
        <v>0</v>
      </c>
      <c r="Q49" s="8">
        <v>0</v>
      </c>
      <c r="R49" s="8">
        <v>0</v>
      </c>
    </row>
    <row r="50" spans="1:22" ht="15" thickBot="1" x14ac:dyDescent="0.4">
      <c r="A50" s="7" t="s">
        <v>55</v>
      </c>
      <c r="B50" s="8">
        <v>8786</v>
      </c>
      <c r="C50" s="8">
        <v>6031</v>
      </c>
      <c r="N50" s="7" t="s">
        <v>55</v>
      </c>
      <c r="O50" s="8">
        <v>0</v>
      </c>
      <c r="P50" s="8">
        <v>0</v>
      </c>
      <c r="Q50" s="8">
        <v>0</v>
      </c>
      <c r="R50" s="8">
        <v>0</v>
      </c>
    </row>
    <row r="51" spans="1:22" ht="18.5" thickBot="1" x14ac:dyDescent="0.4">
      <c r="A51" s="3"/>
      <c r="N51" s="3"/>
    </row>
    <row r="52" spans="1:22" ht="15" thickBot="1" x14ac:dyDescent="0.4">
      <c r="A52" s="7" t="s">
        <v>59</v>
      </c>
      <c r="B52" s="7" t="s">
        <v>27</v>
      </c>
      <c r="C52" s="7" t="s">
        <v>28</v>
      </c>
      <c r="D52" s="7" t="s">
        <v>60</v>
      </c>
      <c r="E52" s="7" t="s">
        <v>61</v>
      </c>
      <c r="F52" s="7" t="s">
        <v>62</v>
      </c>
      <c r="G52" s="7" t="s">
        <v>63</v>
      </c>
      <c r="N52" s="7" t="s">
        <v>59</v>
      </c>
      <c r="O52" s="7" t="s">
        <v>27</v>
      </c>
      <c r="P52" s="7" t="s">
        <v>28</v>
      </c>
      <c r="Q52" s="7" t="s">
        <v>77</v>
      </c>
      <c r="R52" s="7" t="s">
        <v>78</v>
      </c>
      <c r="S52" s="7" t="s">
        <v>60</v>
      </c>
      <c r="T52" s="7" t="s">
        <v>61</v>
      </c>
      <c r="U52" s="7" t="s">
        <v>62</v>
      </c>
      <c r="V52" s="7" t="s">
        <v>63</v>
      </c>
    </row>
    <row r="53" spans="1:22" ht="15" thickBot="1" x14ac:dyDescent="0.4">
      <c r="A53" s="7" t="s">
        <v>1</v>
      </c>
      <c r="B53" s="8">
        <v>9467</v>
      </c>
      <c r="C53" s="8">
        <v>1749</v>
      </c>
      <c r="D53" s="8">
        <v>11216</v>
      </c>
      <c r="E53" s="8">
        <v>11216</v>
      </c>
      <c r="F53" s="8">
        <v>0</v>
      </c>
      <c r="G53" s="8">
        <v>0</v>
      </c>
      <c r="N53" s="7" t="s">
        <v>1</v>
      </c>
      <c r="O53" s="8">
        <v>9467</v>
      </c>
      <c r="P53" s="8">
        <v>0</v>
      </c>
      <c r="Q53" s="8">
        <v>0</v>
      </c>
      <c r="R53" s="8">
        <v>1749</v>
      </c>
      <c r="S53" s="8">
        <v>11216</v>
      </c>
      <c r="T53" s="8">
        <v>11216</v>
      </c>
      <c r="U53" s="8">
        <v>0</v>
      </c>
      <c r="V53" s="8">
        <v>0</v>
      </c>
    </row>
    <row r="54" spans="1:22" ht="15" thickBot="1" x14ac:dyDescent="0.4">
      <c r="A54" s="7" t="s">
        <v>2</v>
      </c>
      <c r="B54" s="8">
        <v>4389</v>
      </c>
      <c r="C54" s="8">
        <v>4389</v>
      </c>
      <c r="D54" s="8">
        <v>8778</v>
      </c>
      <c r="E54" s="8">
        <v>8778</v>
      </c>
      <c r="F54" s="8">
        <v>0</v>
      </c>
      <c r="G54" s="8">
        <v>0</v>
      </c>
      <c r="N54" s="7" t="s">
        <v>2</v>
      </c>
      <c r="O54" s="8">
        <v>0</v>
      </c>
      <c r="P54" s="8">
        <v>4389</v>
      </c>
      <c r="Q54" s="8">
        <v>4389</v>
      </c>
      <c r="R54" s="8">
        <v>0</v>
      </c>
      <c r="S54" s="8">
        <v>8778</v>
      </c>
      <c r="T54" s="8">
        <v>8778</v>
      </c>
      <c r="U54" s="8">
        <v>0</v>
      </c>
      <c r="V54" s="8">
        <v>0</v>
      </c>
    </row>
    <row r="55" spans="1:22" ht="15" thickBot="1" x14ac:dyDescent="0.4">
      <c r="A55" s="7" t="s">
        <v>3</v>
      </c>
      <c r="B55" s="8">
        <v>9467</v>
      </c>
      <c r="C55" s="8">
        <v>1452</v>
      </c>
      <c r="D55" s="8">
        <v>10919</v>
      </c>
      <c r="E55" s="8">
        <v>10919</v>
      </c>
      <c r="F55" s="8">
        <v>0</v>
      </c>
      <c r="G55" s="8">
        <v>0</v>
      </c>
      <c r="N55" s="7" t="s">
        <v>3</v>
      </c>
      <c r="O55" s="8">
        <v>9467</v>
      </c>
      <c r="P55" s="8">
        <v>0</v>
      </c>
      <c r="Q55" s="8">
        <v>0</v>
      </c>
      <c r="R55" s="8">
        <v>1452</v>
      </c>
      <c r="S55" s="8">
        <v>10919</v>
      </c>
      <c r="T55" s="8">
        <v>10919</v>
      </c>
      <c r="U55" s="8">
        <v>0</v>
      </c>
      <c r="V55" s="8">
        <v>0</v>
      </c>
    </row>
    <row r="56" spans="1:22" ht="15" thickBot="1" x14ac:dyDescent="0.4">
      <c r="A56" s="7" t="s">
        <v>4</v>
      </c>
      <c r="B56" s="8">
        <v>5082</v>
      </c>
      <c r="C56" s="8">
        <v>4389</v>
      </c>
      <c r="D56" s="8">
        <v>9471</v>
      </c>
      <c r="E56" s="8">
        <v>9471</v>
      </c>
      <c r="F56" s="8">
        <v>0</v>
      </c>
      <c r="G56" s="8">
        <v>0</v>
      </c>
      <c r="N56" s="7" t="s">
        <v>4</v>
      </c>
      <c r="O56" s="8">
        <v>5082</v>
      </c>
      <c r="P56" s="8">
        <v>4389</v>
      </c>
      <c r="Q56" s="8">
        <v>0</v>
      </c>
      <c r="R56" s="8">
        <v>0</v>
      </c>
      <c r="S56" s="8">
        <v>9471</v>
      </c>
      <c r="T56" s="8">
        <v>9471</v>
      </c>
      <c r="U56" s="8">
        <v>0</v>
      </c>
      <c r="V56" s="8">
        <v>0</v>
      </c>
    </row>
    <row r="57" spans="1:22" ht="15" thickBot="1" x14ac:dyDescent="0.4">
      <c r="A57" s="7" t="s">
        <v>5</v>
      </c>
      <c r="B57" s="8">
        <v>10733</v>
      </c>
      <c r="C57" s="8">
        <v>495</v>
      </c>
      <c r="D57" s="8">
        <v>11228</v>
      </c>
      <c r="E57" s="8">
        <v>11228</v>
      </c>
      <c r="F57" s="8">
        <v>0</v>
      </c>
      <c r="G57" s="8">
        <v>0</v>
      </c>
      <c r="N57" s="7" t="s">
        <v>5</v>
      </c>
      <c r="O57" s="8">
        <v>10733</v>
      </c>
      <c r="P57" s="8">
        <v>0</v>
      </c>
      <c r="Q57" s="8">
        <v>0</v>
      </c>
      <c r="R57" s="8">
        <v>495</v>
      </c>
      <c r="S57" s="8">
        <v>11228</v>
      </c>
      <c r="T57" s="8">
        <v>11228</v>
      </c>
      <c r="U57" s="8">
        <v>0</v>
      </c>
      <c r="V57" s="8">
        <v>0</v>
      </c>
    </row>
    <row r="58" spans="1:22" ht="15" thickBot="1" x14ac:dyDescent="0.4">
      <c r="A58" s="7" t="s">
        <v>6</v>
      </c>
      <c r="B58" s="8">
        <v>9467</v>
      </c>
      <c r="C58" s="8">
        <v>0</v>
      </c>
      <c r="D58" s="8">
        <v>9467</v>
      </c>
      <c r="E58" s="8">
        <v>9467</v>
      </c>
      <c r="F58" s="8">
        <v>0</v>
      </c>
      <c r="G58" s="8">
        <v>0</v>
      </c>
      <c r="N58" s="7" t="s">
        <v>6</v>
      </c>
      <c r="O58" s="8">
        <v>9467</v>
      </c>
      <c r="P58" s="8">
        <v>0</v>
      </c>
      <c r="Q58" s="8">
        <v>0</v>
      </c>
      <c r="R58" s="8">
        <v>0</v>
      </c>
      <c r="S58" s="8">
        <v>9467</v>
      </c>
      <c r="T58" s="8">
        <v>9467</v>
      </c>
      <c r="U58" s="8">
        <v>0</v>
      </c>
      <c r="V58" s="8">
        <v>0</v>
      </c>
    </row>
    <row r="59" spans="1:22" ht="15" thickBot="1" x14ac:dyDescent="0.4">
      <c r="A59" s="7" t="s">
        <v>7</v>
      </c>
      <c r="B59" s="8">
        <v>5082</v>
      </c>
      <c r="C59" s="8">
        <v>6031</v>
      </c>
      <c r="D59" s="8">
        <v>11113</v>
      </c>
      <c r="E59" s="8">
        <v>11113</v>
      </c>
      <c r="F59" s="8">
        <v>0</v>
      </c>
      <c r="G59" s="8">
        <v>0</v>
      </c>
      <c r="N59" s="7" t="s">
        <v>7</v>
      </c>
      <c r="O59" s="8">
        <v>5082</v>
      </c>
      <c r="P59" s="8">
        <v>0</v>
      </c>
      <c r="Q59" s="8">
        <v>0</v>
      </c>
      <c r="R59" s="8">
        <v>6031</v>
      </c>
      <c r="S59" s="8">
        <v>11113</v>
      </c>
      <c r="T59" s="8">
        <v>11113</v>
      </c>
      <c r="U59" s="8">
        <v>0</v>
      </c>
      <c r="V59" s="8">
        <v>0</v>
      </c>
    </row>
    <row r="60" spans="1:22" ht="15" thickBot="1" x14ac:dyDescent="0.4">
      <c r="A60" s="7" t="s">
        <v>8</v>
      </c>
      <c r="B60" s="8">
        <v>10733</v>
      </c>
      <c r="C60" s="8">
        <v>99</v>
      </c>
      <c r="D60" s="8">
        <v>10832</v>
      </c>
      <c r="E60" s="8">
        <v>10832</v>
      </c>
      <c r="F60" s="8">
        <v>0</v>
      </c>
      <c r="G60" s="8">
        <v>0</v>
      </c>
      <c r="N60" s="7" t="s">
        <v>8</v>
      </c>
      <c r="O60" s="8">
        <v>10733</v>
      </c>
      <c r="P60" s="8">
        <v>99</v>
      </c>
      <c r="Q60" s="8">
        <v>0</v>
      </c>
      <c r="R60" s="8">
        <v>0</v>
      </c>
      <c r="S60" s="8">
        <v>10832</v>
      </c>
      <c r="T60" s="8">
        <v>10832</v>
      </c>
      <c r="U60" s="8">
        <v>0</v>
      </c>
      <c r="V60" s="8">
        <v>0</v>
      </c>
    </row>
    <row r="61" spans="1:22" ht="15" thickBot="1" x14ac:dyDescent="0.4">
      <c r="A61" s="7" t="s">
        <v>9</v>
      </c>
      <c r="B61" s="8">
        <v>4389</v>
      </c>
      <c r="C61" s="8">
        <v>5118</v>
      </c>
      <c r="D61" s="8">
        <v>9507</v>
      </c>
      <c r="E61" s="8">
        <v>9485</v>
      </c>
      <c r="F61" s="8">
        <v>-22</v>
      </c>
      <c r="G61" s="8">
        <v>-0.23</v>
      </c>
      <c r="N61" s="7" t="s">
        <v>9</v>
      </c>
      <c r="O61" s="8">
        <v>0</v>
      </c>
      <c r="P61" s="8">
        <v>0</v>
      </c>
      <c r="Q61" s="8">
        <v>4389</v>
      </c>
      <c r="R61" s="8">
        <v>5118</v>
      </c>
      <c r="S61" s="8">
        <v>9507</v>
      </c>
      <c r="T61" s="8">
        <v>9485</v>
      </c>
      <c r="U61" s="8">
        <v>-22</v>
      </c>
      <c r="V61" s="8">
        <v>-0.23</v>
      </c>
    </row>
    <row r="62" spans="1:22" ht="15" thickBot="1" x14ac:dyDescent="0.4">
      <c r="A62" s="7" t="s">
        <v>10</v>
      </c>
      <c r="B62" s="8">
        <v>8786</v>
      </c>
      <c r="C62" s="8">
        <v>0</v>
      </c>
      <c r="D62" s="8">
        <v>8786</v>
      </c>
      <c r="E62" s="8">
        <v>8786</v>
      </c>
      <c r="F62" s="8">
        <v>0</v>
      </c>
      <c r="G62" s="8">
        <v>0</v>
      </c>
      <c r="N62" s="7" t="s">
        <v>10</v>
      </c>
      <c r="O62" s="8">
        <v>0</v>
      </c>
      <c r="P62" s="8">
        <v>0</v>
      </c>
      <c r="Q62" s="8">
        <v>8786</v>
      </c>
      <c r="R62" s="8">
        <v>0</v>
      </c>
      <c r="S62" s="8">
        <v>8786</v>
      </c>
      <c r="T62" s="8">
        <v>8786</v>
      </c>
      <c r="U62" s="8">
        <v>0</v>
      </c>
      <c r="V62" s="8">
        <v>0</v>
      </c>
    </row>
    <row r="63" spans="1:22" ht="15" thickBot="1" x14ac:dyDescent="0.4">
      <c r="A63" s="7" t="s">
        <v>11</v>
      </c>
      <c r="B63" s="8">
        <v>8378</v>
      </c>
      <c r="C63" s="8">
        <v>0</v>
      </c>
      <c r="D63" s="8">
        <v>8378</v>
      </c>
      <c r="E63" s="8">
        <v>8378</v>
      </c>
      <c r="F63" s="8">
        <v>0</v>
      </c>
      <c r="G63" s="8">
        <v>0</v>
      </c>
      <c r="N63" s="7" t="s">
        <v>11</v>
      </c>
      <c r="O63" s="8">
        <v>0</v>
      </c>
      <c r="P63" s="8">
        <v>0</v>
      </c>
      <c r="Q63" s="8">
        <v>8378</v>
      </c>
      <c r="R63" s="8">
        <v>0</v>
      </c>
      <c r="S63" s="8">
        <v>8378</v>
      </c>
      <c r="T63" s="8">
        <v>8378</v>
      </c>
      <c r="U63" s="8">
        <v>0</v>
      </c>
      <c r="V63" s="8">
        <v>0</v>
      </c>
    </row>
    <row r="64" spans="1:22" ht="15" thickBot="1" x14ac:dyDescent="0.4">
      <c r="A64" s="7" t="s">
        <v>12</v>
      </c>
      <c r="B64" s="8">
        <v>10733</v>
      </c>
      <c r="C64" s="8">
        <v>0</v>
      </c>
      <c r="D64" s="8">
        <v>10733</v>
      </c>
      <c r="E64" s="8">
        <v>10733</v>
      </c>
      <c r="F64" s="8">
        <v>0</v>
      </c>
      <c r="G64" s="8">
        <v>0</v>
      </c>
      <c r="N64" s="7" t="s">
        <v>12</v>
      </c>
      <c r="O64" s="8">
        <v>10733</v>
      </c>
      <c r="P64" s="8">
        <v>0</v>
      </c>
      <c r="Q64" s="8">
        <v>0</v>
      </c>
      <c r="R64" s="8">
        <v>0</v>
      </c>
      <c r="S64" s="8">
        <v>10733</v>
      </c>
      <c r="T64" s="8">
        <v>10733</v>
      </c>
      <c r="U64" s="8">
        <v>0</v>
      </c>
      <c r="V64" s="8">
        <v>0</v>
      </c>
    </row>
    <row r="65" spans="1:22" ht="15" thickBot="1" x14ac:dyDescent="0.4">
      <c r="A65" s="7" t="s">
        <v>13</v>
      </c>
      <c r="B65" s="8">
        <v>5082</v>
      </c>
      <c r="C65" s="8">
        <v>5118</v>
      </c>
      <c r="D65" s="8">
        <v>10200</v>
      </c>
      <c r="E65" s="8">
        <v>10222</v>
      </c>
      <c r="F65" s="8">
        <v>22</v>
      </c>
      <c r="G65" s="8">
        <v>0.22</v>
      </c>
      <c r="N65" s="7" t="s">
        <v>13</v>
      </c>
      <c r="O65" s="8">
        <v>5082</v>
      </c>
      <c r="P65" s="8">
        <v>0</v>
      </c>
      <c r="Q65" s="8">
        <v>0</v>
      </c>
      <c r="R65" s="8">
        <v>5118</v>
      </c>
      <c r="S65" s="8">
        <v>10200</v>
      </c>
      <c r="T65" s="8">
        <v>10222</v>
      </c>
      <c r="U65" s="8">
        <v>22</v>
      </c>
      <c r="V65" s="8">
        <v>0.22</v>
      </c>
    </row>
    <row r="66" spans="1:22" ht="15" thickBot="1" x14ac:dyDescent="0.4"/>
    <row r="67" spans="1:22" ht="15" thickBot="1" x14ac:dyDescent="0.4">
      <c r="A67" s="9" t="s">
        <v>64</v>
      </c>
      <c r="B67" s="10">
        <v>10733</v>
      </c>
      <c r="N67" s="9" t="s">
        <v>64</v>
      </c>
      <c r="O67" s="10">
        <v>25550</v>
      </c>
    </row>
    <row r="68" spans="1:22" ht="15" thickBot="1" x14ac:dyDescent="0.4">
      <c r="A68" s="9" t="s">
        <v>65</v>
      </c>
      <c r="B68" s="10">
        <v>14817</v>
      </c>
      <c r="N68" s="9" t="s">
        <v>65</v>
      </c>
      <c r="O68" s="10">
        <v>0</v>
      </c>
    </row>
    <row r="69" spans="1:22" ht="15" thickBot="1" x14ac:dyDescent="0.4">
      <c r="A69" s="9" t="s">
        <v>66</v>
      </c>
      <c r="B69" s="10">
        <v>130628</v>
      </c>
      <c r="N69" s="9" t="s">
        <v>66</v>
      </c>
      <c r="O69" s="10">
        <v>130628</v>
      </c>
    </row>
    <row r="70" spans="1:22" ht="15" thickBot="1" x14ac:dyDescent="0.4">
      <c r="A70" s="9" t="s">
        <v>67</v>
      </c>
      <c r="B70" s="10">
        <v>130628</v>
      </c>
      <c r="N70" s="9" t="s">
        <v>67</v>
      </c>
      <c r="O70" s="10">
        <v>130628</v>
      </c>
    </row>
    <row r="71" spans="1:22" ht="15" thickBot="1" x14ac:dyDescent="0.4">
      <c r="A71" s="9" t="s">
        <v>68</v>
      </c>
      <c r="B71" s="10">
        <v>0</v>
      </c>
      <c r="N71" s="9" t="s">
        <v>68</v>
      </c>
      <c r="O71" s="10">
        <v>0</v>
      </c>
    </row>
    <row r="72" spans="1:22" ht="20" thickBot="1" x14ac:dyDescent="0.4">
      <c r="A72" s="9" t="s">
        <v>69</v>
      </c>
      <c r="B72" s="10"/>
      <c r="N72" s="9" t="s">
        <v>69</v>
      </c>
      <c r="O72" s="10"/>
    </row>
    <row r="73" spans="1:22" ht="20" thickBot="1" x14ac:dyDescent="0.4">
      <c r="A73" s="9" t="s">
        <v>70</v>
      </c>
      <c r="B73" s="10"/>
      <c r="N73" s="9" t="s">
        <v>70</v>
      </c>
      <c r="O73" s="10"/>
    </row>
    <row r="74" spans="1:22" ht="15" thickBot="1" x14ac:dyDescent="0.4">
      <c r="A74" s="9" t="s">
        <v>71</v>
      </c>
      <c r="B74" s="10">
        <v>0</v>
      </c>
      <c r="N74" s="9" t="s">
        <v>71</v>
      </c>
      <c r="O74" s="10">
        <v>0</v>
      </c>
    </row>
    <row r="77" spans="1:22" ht="18" x14ac:dyDescent="0.4">
      <c r="A77" s="2" t="s">
        <v>72</v>
      </c>
      <c r="N77" s="2" t="s">
        <v>72</v>
      </c>
    </row>
    <row r="78" spans="1:22" ht="18" x14ac:dyDescent="0.4">
      <c r="A78" s="2" t="s">
        <v>73</v>
      </c>
      <c r="N78" s="2" t="s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8C95-C808-43FA-A548-DA3032DC5FD4}">
  <dimension ref="A1:AN219"/>
  <sheetViews>
    <sheetView zoomScale="54" zoomScaleNormal="40" workbookViewId="0"/>
  </sheetViews>
  <sheetFormatPr defaultRowHeight="14.5" x14ac:dyDescent="0.35"/>
  <sheetData>
    <row r="1" spans="1:40" ht="18" x14ac:dyDescent="0.35">
      <c r="A1" s="3"/>
      <c r="O1" s="3"/>
      <c r="AC1" s="3"/>
    </row>
    <row r="2" spans="1:40" x14ac:dyDescent="0.35">
      <c r="A2" s="4"/>
      <c r="O2" s="4"/>
      <c r="AC2" s="4"/>
    </row>
    <row r="5" spans="1:40" ht="15" x14ac:dyDescent="0.35">
      <c r="A5" s="5" t="s">
        <v>18</v>
      </c>
      <c r="B5" s="6">
        <v>4824325</v>
      </c>
      <c r="C5" s="5" t="s">
        <v>20</v>
      </c>
      <c r="D5" s="6">
        <v>13</v>
      </c>
      <c r="E5" s="5" t="s">
        <v>21</v>
      </c>
      <c r="F5" s="6">
        <v>4</v>
      </c>
      <c r="G5" s="5" t="s">
        <v>22</v>
      </c>
      <c r="H5" s="6">
        <v>13</v>
      </c>
      <c r="I5" s="5" t="s">
        <v>23</v>
      </c>
      <c r="J5" s="6">
        <v>0</v>
      </c>
      <c r="K5" s="5" t="s">
        <v>24</v>
      </c>
      <c r="L5" s="6" t="s">
        <v>76</v>
      </c>
      <c r="O5" s="5" t="s">
        <v>18</v>
      </c>
      <c r="P5" s="6">
        <v>5044449</v>
      </c>
      <c r="Q5" s="5" t="s">
        <v>20</v>
      </c>
      <c r="R5" s="6">
        <v>48</v>
      </c>
      <c r="S5" s="5" t="s">
        <v>21</v>
      </c>
      <c r="T5" s="6">
        <v>2</v>
      </c>
      <c r="U5" s="5" t="s">
        <v>22</v>
      </c>
      <c r="V5" s="6">
        <v>48</v>
      </c>
      <c r="W5" s="5" t="s">
        <v>23</v>
      </c>
      <c r="X5" s="6">
        <v>0</v>
      </c>
      <c r="Y5" s="5" t="s">
        <v>24</v>
      </c>
      <c r="Z5" s="6" t="s">
        <v>286</v>
      </c>
      <c r="AC5" s="5" t="s">
        <v>18</v>
      </c>
      <c r="AD5" s="6">
        <v>6091622</v>
      </c>
      <c r="AE5" s="5" t="s">
        <v>20</v>
      </c>
      <c r="AF5" s="6">
        <v>48</v>
      </c>
      <c r="AG5" s="5" t="s">
        <v>21</v>
      </c>
      <c r="AH5" s="6">
        <v>4</v>
      </c>
      <c r="AI5" s="5" t="s">
        <v>22</v>
      </c>
      <c r="AJ5" s="6">
        <v>48</v>
      </c>
      <c r="AK5" s="5" t="s">
        <v>23</v>
      </c>
      <c r="AL5" s="6">
        <v>0</v>
      </c>
      <c r="AM5" s="5" t="s">
        <v>24</v>
      </c>
      <c r="AN5" s="6" t="s">
        <v>303</v>
      </c>
    </row>
    <row r="6" spans="1:40" ht="18.5" thickBot="1" x14ac:dyDescent="0.4">
      <c r="A6" s="3"/>
      <c r="O6" s="3"/>
      <c r="AC6" s="3"/>
    </row>
    <row r="7" spans="1:40" ht="15" thickBot="1" x14ac:dyDescent="0.4">
      <c r="A7" s="7" t="s">
        <v>26</v>
      </c>
      <c r="B7" s="7" t="s">
        <v>27</v>
      </c>
      <c r="C7" s="7" t="s">
        <v>28</v>
      </c>
      <c r="D7" s="7" t="s">
        <v>77</v>
      </c>
      <c r="E7" s="7" t="s">
        <v>78</v>
      </c>
      <c r="F7" s="7" t="s">
        <v>79</v>
      </c>
      <c r="O7" s="7" t="s">
        <v>26</v>
      </c>
      <c r="P7" s="7" t="s">
        <v>27</v>
      </c>
      <c r="Q7" s="7" t="s">
        <v>28</v>
      </c>
      <c r="R7" s="7" t="s">
        <v>29</v>
      </c>
      <c r="AC7" s="7" t="s">
        <v>26</v>
      </c>
      <c r="AD7" s="7" t="s">
        <v>27</v>
      </c>
      <c r="AE7" s="7" t="s">
        <v>28</v>
      </c>
      <c r="AF7" s="7" t="s">
        <v>77</v>
      </c>
      <c r="AG7" s="7" t="s">
        <v>78</v>
      </c>
      <c r="AH7" s="7" t="s">
        <v>79</v>
      </c>
    </row>
    <row r="8" spans="1:40" ht="15" thickBot="1" x14ac:dyDescent="0.4">
      <c r="A8" s="7" t="s">
        <v>1</v>
      </c>
      <c r="B8" s="15">
        <f>task!B89</f>
        <v>4</v>
      </c>
      <c r="C8" s="8">
        <v>12</v>
      </c>
      <c r="D8" s="8">
        <v>10</v>
      </c>
      <c r="E8" s="8">
        <v>2</v>
      </c>
      <c r="F8" s="8">
        <v>11216</v>
      </c>
      <c r="O8" s="7" t="s">
        <v>1</v>
      </c>
      <c r="P8" s="15">
        <f>task!B105</f>
        <v>15</v>
      </c>
      <c r="Q8" s="8">
        <v>42</v>
      </c>
      <c r="R8" s="8">
        <v>11216</v>
      </c>
      <c r="T8">
        <f>P8</f>
        <v>15</v>
      </c>
      <c r="U8">
        <f t="shared" ref="U8:U55" si="0">Q8</f>
        <v>42</v>
      </c>
      <c r="V8">
        <f>49-T8</f>
        <v>34</v>
      </c>
      <c r="W8">
        <f t="shared" ref="W8:W55" si="1">49-U8</f>
        <v>7</v>
      </c>
      <c r="X8">
        <f>R8</f>
        <v>11216</v>
      </c>
      <c r="AC8" s="7" t="s">
        <v>1</v>
      </c>
      <c r="AD8" s="15">
        <f>task!B105</f>
        <v>15</v>
      </c>
      <c r="AE8" s="8">
        <v>42</v>
      </c>
      <c r="AF8" s="8">
        <v>34</v>
      </c>
      <c r="AG8" s="8">
        <v>7</v>
      </c>
      <c r="AH8" s="8">
        <v>11216</v>
      </c>
    </row>
    <row r="9" spans="1:40" ht="15" thickBot="1" x14ac:dyDescent="0.4">
      <c r="A9" s="7" t="s">
        <v>2</v>
      </c>
      <c r="B9" s="8">
        <v>10</v>
      </c>
      <c r="C9" s="8">
        <v>3</v>
      </c>
      <c r="D9" s="8">
        <v>4</v>
      </c>
      <c r="E9" s="8">
        <v>11</v>
      </c>
      <c r="F9" s="8">
        <v>8778</v>
      </c>
      <c r="O9" s="7" t="s">
        <v>2</v>
      </c>
      <c r="P9" s="8">
        <v>37</v>
      </c>
      <c r="Q9" s="8">
        <v>8</v>
      </c>
      <c r="R9" s="8">
        <v>8778</v>
      </c>
      <c r="T9">
        <f t="shared" ref="T9:T55" si="2">P9</f>
        <v>37</v>
      </c>
      <c r="U9">
        <f t="shared" si="0"/>
        <v>8</v>
      </c>
      <c r="V9">
        <f t="shared" ref="V9:V55" si="3">49-T9</f>
        <v>12</v>
      </c>
      <c r="W9">
        <f t="shared" si="1"/>
        <v>41</v>
      </c>
      <c r="X9">
        <f t="shared" ref="X9:X55" si="4">R9</f>
        <v>8778</v>
      </c>
      <c r="AC9" s="7" t="s">
        <v>2</v>
      </c>
      <c r="AD9" s="8">
        <v>37</v>
      </c>
      <c r="AE9" s="8">
        <v>8</v>
      </c>
      <c r="AF9" s="8">
        <v>12</v>
      </c>
      <c r="AG9" s="8">
        <v>41</v>
      </c>
      <c r="AH9" s="8">
        <v>8778</v>
      </c>
    </row>
    <row r="10" spans="1:40" ht="15" thickBot="1" x14ac:dyDescent="0.4">
      <c r="A10" s="7" t="s">
        <v>3</v>
      </c>
      <c r="B10" s="8">
        <v>4</v>
      </c>
      <c r="C10" s="8">
        <v>11</v>
      </c>
      <c r="D10" s="8">
        <v>10</v>
      </c>
      <c r="E10" s="8">
        <v>3</v>
      </c>
      <c r="F10" s="8">
        <v>10919</v>
      </c>
      <c r="O10" s="7" t="s">
        <v>3</v>
      </c>
      <c r="P10" s="8">
        <v>15</v>
      </c>
      <c r="Q10" s="8">
        <v>35</v>
      </c>
      <c r="R10" s="8">
        <v>10919</v>
      </c>
      <c r="T10">
        <f t="shared" si="2"/>
        <v>15</v>
      </c>
      <c r="U10">
        <f t="shared" si="0"/>
        <v>35</v>
      </c>
      <c r="V10">
        <f t="shared" si="3"/>
        <v>34</v>
      </c>
      <c r="W10">
        <f t="shared" si="1"/>
        <v>14</v>
      </c>
      <c r="X10">
        <f t="shared" si="4"/>
        <v>10919</v>
      </c>
      <c r="AC10" s="7" t="s">
        <v>3</v>
      </c>
      <c r="AD10" s="8">
        <v>15</v>
      </c>
      <c r="AE10" s="8">
        <v>35</v>
      </c>
      <c r="AF10" s="8">
        <v>34</v>
      </c>
      <c r="AG10" s="8">
        <v>14</v>
      </c>
      <c r="AH10" s="8">
        <v>10919</v>
      </c>
    </row>
    <row r="11" spans="1:40" ht="15" thickBot="1" x14ac:dyDescent="0.4">
      <c r="A11" s="7" t="s">
        <v>4</v>
      </c>
      <c r="B11" s="8">
        <v>7</v>
      </c>
      <c r="C11" s="8">
        <v>3</v>
      </c>
      <c r="D11" s="8">
        <v>7</v>
      </c>
      <c r="E11" s="8">
        <v>11</v>
      </c>
      <c r="F11" s="8">
        <v>9471</v>
      </c>
      <c r="O11" s="7" t="s">
        <v>4</v>
      </c>
      <c r="P11" s="8">
        <v>21</v>
      </c>
      <c r="Q11" s="8">
        <v>8</v>
      </c>
      <c r="R11" s="8">
        <v>9471</v>
      </c>
      <c r="T11">
        <f t="shared" si="2"/>
        <v>21</v>
      </c>
      <c r="U11">
        <f t="shared" si="0"/>
        <v>8</v>
      </c>
      <c r="V11">
        <f t="shared" si="3"/>
        <v>28</v>
      </c>
      <c r="W11">
        <f t="shared" si="1"/>
        <v>41</v>
      </c>
      <c r="X11">
        <f t="shared" si="4"/>
        <v>9471</v>
      </c>
      <c r="AC11" s="7" t="s">
        <v>4</v>
      </c>
      <c r="AD11" s="8">
        <v>21</v>
      </c>
      <c r="AE11" s="8">
        <v>8</v>
      </c>
      <c r="AF11" s="8">
        <v>28</v>
      </c>
      <c r="AG11" s="8">
        <v>41</v>
      </c>
      <c r="AH11" s="8">
        <v>9471</v>
      </c>
    </row>
    <row r="12" spans="1:40" ht="15" thickBot="1" x14ac:dyDescent="0.4">
      <c r="A12" s="7" t="s">
        <v>5</v>
      </c>
      <c r="B12" s="8">
        <v>1</v>
      </c>
      <c r="C12" s="8">
        <v>10</v>
      </c>
      <c r="D12" s="8">
        <v>13</v>
      </c>
      <c r="E12" s="8">
        <v>4</v>
      </c>
      <c r="F12" s="8">
        <v>11228</v>
      </c>
      <c r="O12" s="7" t="s">
        <v>5</v>
      </c>
      <c r="P12" s="8">
        <v>1</v>
      </c>
      <c r="Q12" s="8">
        <v>31</v>
      </c>
      <c r="R12" s="8">
        <v>11228</v>
      </c>
      <c r="T12">
        <f t="shared" si="2"/>
        <v>1</v>
      </c>
      <c r="U12">
        <f t="shared" si="0"/>
        <v>31</v>
      </c>
      <c r="V12">
        <f t="shared" si="3"/>
        <v>48</v>
      </c>
      <c r="W12">
        <f t="shared" si="1"/>
        <v>18</v>
      </c>
      <c r="X12">
        <f t="shared" si="4"/>
        <v>11228</v>
      </c>
      <c r="AC12" s="7" t="s">
        <v>5</v>
      </c>
      <c r="AD12" s="8">
        <v>1</v>
      </c>
      <c r="AE12" s="8">
        <v>31</v>
      </c>
      <c r="AF12" s="8">
        <v>48</v>
      </c>
      <c r="AG12" s="8">
        <v>18</v>
      </c>
      <c r="AH12" s="8">
        <v>11228</v>
      </c>
    </row>
    <row r="13" spans="1:40" ht="15" thickBot="1" x14ac:dyDescent="0.4">
      <c r="A13" s="7" t="s">
        <v>6</v>
      </c>
      <c r="B13" s="8">
        <v>4</v>
      </c>
      <c r="C13" s="8">
        <v>1</v>
      </c>
      <c r="D13" s="8">
        <v>10</v>
      </c>
      <c r="E13" s="8">
        <v>13</v>
      </c>
      <c r="F13" s="8">
        <v>9467</v>
      </c>
      <c r="O13" s="7" t="s">
        <v>6</v>
      </c>
      <c r="P13" s="8">
        <v>15</v>
      </c>
      <c r="Q13" s="8">
        <v>4</v>
      </c>
      <c r="R13" s="8">
        <v>9467</v>
      </c>
      <c r="T13">
        <f t="shared" si="2"/>
        <v>15</v>
      </c>
      <c r="U13">
        <f t="shared" si="0"/>
        <v>4</v>
      </c>
      <c r="V13">
        <f t="shared" si="3"/>
        <v>34</v>
      </c>
      <c r="W13">
        <f t="shared" si="1"/>
        <v>45</v>
      </c>
      <c r="X13">
        <f t="shared" si="4"/>
        <v>9467</v>
      </c>
      <c r="AC13" s="7" t="s">
        <v>6</v>
      </c>
      <c r="AD13" s="8">
        <v>15</v>
      </c>
      <c r="AE13" s="8">
        <v>4</v>
      </c>
      <c r="AF13" s="8">
        <v>34</v>
      </c>
      <c r="AG13" s="8">
        <v>45</v>
      </c>
      <c r="AH13" s="8">
        <v>9467</v>
      </c>
    </row>
    <row r="14" spans="1:40" ht="15" thickBot="1" x14ac:dyDescent="0.4">
      <c r="A14" s="7" t="s">
        <v>7</v>
      </c>
      <c r="B14" s="8">
        <v>7</v>
      </c>
      <c r="C14" s="8">
        <v>13</v>
      </c>
      <c r="D14" s="8">
        <v>7</v>
      </c>
      <c r="E14" s="8">
        <v>1</v>
      </c>
      <c r="F14" s="8">
        <v>11113</v>
      </c>
      <c r="O14" s="7" t="s">
        <v>7</v>
      </c>
      <c r="P14" s="8">
        <v>21</v>
      </c>
      <c r="Q14" s="8">
        <v>45</v>
      </c>
      <c r="R14" s="8">
        <v>11113</v>
      </c>
      <c r="T14">
        <f t="shared" si="2"/>
        <v>21</v>
      </c>
      <c r="U14">
        <f t="shared" si="0"/>
        <v>45</v>
      </c>
      <c r="V14">
        <f t="shared" si="3"/>
        <v>28</v>
      </c>
      <c r="W14">
        <f t="shared" si="1"/>
        <v>4</v>
      </c>
      <c r="X14">
        <f t="shared" si="4"/>
        <v>11113</v>
      </c>
      <c r="AC14" s="7" t="s">
        <v>7</v>
      </c>
      <c r="AD14" s="8">
        <v>21</v>
      </c>
      <c r="AE14" s="8">
        <v>45</v>
      </c>
      <c r="AF14" s="8">
        <v>28</v>
      </c>
      <c r="AG14" s="8">
        <v>4</v>
      </c>
      <c r="AH14" s="8">
        <v>11113</v>
      </c>
    </row>
    <row r="15" spans="1:40" ht="15" thickBot="1" x14ac:dyDescent="0.4">
      <c r="A15" s="7" t="s">
        <v>8</v>
      </c>
      <c r="B15" s="8">
        <v>1</v>
      </c>
      <c r="C15" s="8">
        <v>7</v>
      </c>
      <c r="D15" s="8">
        <v>13</v>
      </c>
      <c r="E15" s="8">
        <v>7</v>
      </c>
      <c r="F15" s="8">
        <v>10832</v>
      </c>
      <c r="O15" s="7" t="s">
        <v>8</v>
      </c>
      <c r="P15" s="8">
        <v>1</v>
      </c>
      <c r="Q15" s="8">
        <v>24</v>
      </c>
      <c r="R15" s="8">
        <v>10832</v>
      </c>
      <c r="T15">
        <f t="shared" si="2"/>
        <v>1</v>
      </c>
      <c r="U15">
        <f t="shared" si="0"/>
        <v>24</v>
      </c>
      <c r="V15">
        <f t="shared" si="3"/>
        <v>48</v>
      </c>
      <c r="W15">
        <f t="shared" si="1"/>
        <v>25</v>
      </c>
      <c r="X15">
        <f t="shared" si="4"/>
        <v>10832</v>
      </c>
      <c r="AC15" s="7" t="s">
        <v>8</v>
      </c>
      <c r="AD15" s="8">
        <v>1</v>
      </c>
      <c r="AE15" s="8">
        <v>24</v>
      </c>
      <c r="AF15" s="8">
        <v>48</v>
      </c>
      <c r="AG15" s="8">
        <v>25</v>
      </c>
      <c r="AH15" s="8">
        <v>10832</v>
      </c>
    </row>
    <row r="16" spans="1:40" ht="15" thickBot="1" x14ac:dyDescent="0.4">
      <c r="A16" s="7" t="s">
        <v>9</v>
      </c>
      <c r="B16" s="8">
        <v>10</v>
      </c>
      <c r="C16" s="8">
        <v>8</v>
      </c>
      <c r="D16" s="8">
        <v>4</v>
      </c>
      <c r="E16" s="8">
        <v>6</v>
      </c>
      <c r="F16" s="8">
        <v>9485</v>
      </c>
      <c r="O16" s="7" t="s">
        <v>9</v>
      </c>
      <c r="P16" s="8">
        <v>37</v>
      </c>
      <c r="Q16" s="8">
        <v>26</v>
      </c>
      <c r="R16" s="8">
        <v>9485</v>
      </c>
      <c r="T16">
        <f t="shared" si="2"/>
        <v>37</v>
      </c>
      <c r="U16">
        <f t="shared" si="0"/>
        <v>26</v>
      </c>
      <c r="V16">
        <f t="shared" si="3"/>
        <v>12</v>
      </c>
      <c r="W16">
        <f t="shared" si="1"/>
        <v>23</v>
      </c>
      <c r="X16">
        <f t="shared" si="4"/>
        <v>9485</v>
      </c>
      <c r="AC16" s="7" t="s">
        <v>9</v>
      </c>
      <c r="AD16" s="8">
        <v>37</v>
      </c>
      <c r="AE16" s="8">
        <v>26</v>
      </c>
      <c r="AF16" s="8">
        <v>12</v>
      </c>
      <c r="AG16" s="8">
        <v>23</v>
      </c>
      <c r="AH16" s="8">
        <v>9485</v>
      </c>
    </row>
    <row r="17" spans="1:34" ht="15" thickBot="1" x14ac:dyDescent="0.4">
      <c r="A17" s="7" t="s">
        <v>10</v>
      </c>
      <c r="B17" s="8">
        <v>13</v>
      </c>
      <c r="C17" s="8">
        <v>5</v>
      </c>
      <c r="D17" s="8">
        <v>1</v>
      </c>
      <c r="E17" s="8">
        <v>9</v>
      </c>
      <c r="F17" s="8">
        <v>8786</v>
      </c>
      <c r="O17" s="7" t="s">
        <v>10</v>
      </c>
      <c r="P17" s="8">
        <v>48</v>
      </c>
      <c r="Q17" s="8">
        <v>18</v>
      </c>
      <c r="R17" s="8">
        <v>8786</v>
      </c>
      <c r="T17">
        <f t="shared" si="2"/>
        <v>48</v>
      </c>
      <c r="U17">
        <f t="shared" si="0"/>
        <v>18</v>
      </c>
      <c r="V17">
        <f t="shared" si="3"/>
        <v>1</v>
      </c>
      <c r="W17">
        <f t="shared" si="1"/>
        <v>31</v>
      </c>
      <c r="X17">
        <f t="shared" si="4"/>
        <v>8786</v>
      </c>
      <c r="AC17" s="7" t="s">
        <v>10</v>
      </c>
      <c r="AD17" s="8">
        <v>48</v>
      </c>
      <c r="AE17" s="8">
        <v>18</v>
      </c>
      <c r="AF17" s="8">
        <v>1</v>
      </c>
      <c r="AG17" s="8">
        <v>31</v>
      </c>
      <c r="AH17" s="8">
        <v>8786</v>
      </c>
    </row>
    <row r="18" spans="1:34" ht="15" thickBot="1" x14ac:dyDescent="0.4">
      <c r="A18" s="7" t="s">
        <v>11</v>
      </c>
      <c r="B18" s="8">
        <v>12</v>
      </c>
      <c r="C18" s="8">
        <v>1</v>
      </c>
      <c r="D18" s="8">
        <v>2</v>
      </c>
      <c r="E18" s="8">
        <v>13</v>
      </c>
      <c r="F18" s="8">
        <v>8378</v>
      </c>
      <c r="O18" s="7" t="s">
        <v>11</v>
      </c>
      <c r="P18" s="8">
        <v>44</v>
      </c>
      <c r="Q18" s="8">
        <v>4</v>
      </c>
      <c r="R18" s="8">
        <v>8378</v>
      </c>
      <c r="T18">
        <f t="shared" si="2"/>
        <v>44</v>
      </c>
      <c r="U18">
        <f t="shared" si="0"/>
        <v>4</v>
      </c>
      <c r="V18">
        <f t="shared" si="3"/>
        <v>5</v>
      </c>
      <c r="W18">
        <f t="shared" si="1"/>
        <v>45</v>
      </c>
      <c r="X18">
        <f t="shared" si="4"/>
        <v>8378</v>
      </c>
      <c r="AC18" s="7" t="s">
        <v>11</v>
      </c>
      <c r="AD18" s="8">
        <v>44</v>
      </c>
      <c r="AE18" s="8">
        <v>4</v>
      </c>
      <c r="AF18" s="8">
        <v>5</v>
      </c>
      <c r="AG18" s="8">
        <v>45</v>
      </c>
      <c r="AH18" s="8">
        <v>8378</v>
      </c>
    </row>
    <row r="19" spans="1:34" ht="15" thickBot="1" x14ac:dyDescent="0.4">
      <c r="A19" s="7" t="s">
        <v>12</v>
      </c>
      <c r="B19" s="8">
        <v>1</v>
      </c>
      <c r="C19" s="8">
        <v>5</v>
      </c>
      <c r="D19" s="8">
        <v>13</v>
      </c>
      <c r="E19" s="8">
        <v>9</v>
      </c>
      <c r="F19" s="8">
        <v>10733</v>
      </c>
      <c r="O19" s="7" t="s">
        <v>12</v>
      </c>
      <c r="P19" s="8">
        <v>1</v>
      </c>
      <c r="Q19" s="8">
        <v>18</v>
      </c>
      <c r="R19" s="8">
        <v>10733</v>
      </c>
      <c r="T19">
        <f t="shared" si="2"/>
        <v>1</v>
      </c>
      <c r="U19">
        <f t="shared" si="0"/>
        <v>18</v>
      </c>
      <c r="V19">
        <f t="shared" si="3"/>
        <v>48</v>
      </c>
      <c r="W19">
        <f t="shared" si="1"/>
        <v>31</v>
      </c>
      <c r="X19">
        <f t="shared" si="4"/>
        <v>10733</v>
      </c>
      <c r="AC19" s="7" t="s">
        <v>12</v>
      </c>
      <c r="AD19" s="8">
        <v>1</v>
      </c>
      <c r="AE19" s="8">
        <v>18</v>
      </c>
      <c r="AF19" s="8">
        <v>48</v>
      </c>
      <c r="AG19" s="8">
        <v>31</v>
      </c>
      <c r="AH19" s="8">
        <v>10733</v>
      </c>
    </row>
    <row r="20" spans="1:34" ht="15" thickBot="1" x14ac:dyDescent="0.4">
      <c r="A20" s="7" t="s">
        <v>13</v>
      </c>
      <c r="B20" s="8">
        <v>7</v>
      </c>
      <c r="C20" s="8">
        <v>8</v>
      </c>
      <c r="D20" s="8">
        <v>7</v>
      </c>
      <c r="E20" s="8">
        <v>6</v>
      </c>
      <c r="F20" s="8">
        <v>10222</v>
      </c>
      <c r="O20" s="7" t="s">
        <v>13</v>
      </c>
      <c r="P20" s="8">
        <v>21</v>
      </c>
      <c r="Q20" s="8">
        <v>26</v>
      </c>
      <c r="R20" s="8">
        <v>10222</v>
      </c>
      <c r="T20">
        <f t="shared" si="2"/>
        <v>21</v>
      </c>
      <c r="U20">
        <f t="shared" si="0"/>
        <v>26</v>
      </c>
      <c r="V20">
        <f t="shared" si="3"/>
        <v>28</v>
      </c>
      <c r="W20">
        <f t="shared" si="1"/>
        <v>23</v>
      </c>
      <c r="X20">
        <f t="shared" si="4"/>
        <v>10222</v>
      </c>
      <c r="AC20" s="7" t="s">
        <v>13</v>
      </c>
      <c r="AD20" s="8">
        <v>21</v>
      </c>
      <c r="AE20" s="8">
        <v>26</v>
      </c>
      <c r="AF20" s="8">
        <v>28</v>
      </c>
      <c r="AG20" s="8">
        <v>23</v>
      </c>
      <c r="AH20" s="8">
        <v>10222</v>
      </c>
    </row>
    <row r="21" spans="1:34" ht="18.5" thickBot="1" x14ac:dyDescent="0.4">
      <c r="A21" s="3"/>
      <c r="O21" s="7" t="s">
        <v>137</v>
      </c>
      <c r="P21" s="8">
        <v>44</v>
      </c>
      <c r="Q21" s="8">
        <v>10</v>
      </c>
      <c r="R21" s="8">
        <v>8681</v>
      </c>
      <c r="T21">
        <f t="shared" si="2"/>
        <v>44</v>
      </c>
      <c r="U21">
        <f t="shared" si="0"/>
        <v>10</v>
      </c>
      <c r="V21">
        <f t="shared" si="3"/>
        <v>5</v>
      </c>
      <c r="W21">
        <f t="shared" si="1"/>
        <v>39</v>
      </c>
      <c r="X21">
        <f t="shared" si="4"/>
        <v>8681</v>
      </c>
      <c r="AC21" s="7" t="s">
        <v>137</v>
      </c>
      <c r="AD21" s="8">
        <v>44</v>
      </c>
      <c r="AE21" s="8">
        <v>10</v>
      </c>
      <c r="AF21" s="8">
        <v>5</v>
      </c>
      <c r="AG21" s="8">
        <v>39</v>
      </c>
      <c r="AH21" s="8">
        <v>8681</v>
      </c>
    </row>
    <row r="22" spans="1:34" ht="15" thickBot="1" x14ac:dyDescent="0.4">
      <c r="A22" s="7" t="s">
        <v>30</v>
      </c>
      <c r="B22" s="7" t="s">
        <v>27</v>
      </c>
      <c r="C22" s="7" t="s">
        <v>28</v>
      </c>
      <c r="D22" s="7" t="s">
        <v>77</v>
      </c>
      <c r="E22" s="7" t="s">
        <v>78</v>
      </c>
      <c r="O22" s="7" t="s">
        <v>138</v>
      </c>
      <c r="P22" s="8">
        <v>1</v>
      </c>
      <c r="Q22" s="8">
        <v>1</v>
      </c>
      <c r="R22" s="8">
        <v>10040</v>
      </c>
      <c r="T22">
        <f t="shared" si="2"/>
        <v>1</v>
      </c>
      <c r="U22">
        <f t="shared" si="0"/>
        <v>1</v>
      </c>
      <c r="V22">
        <f t="shared" si="3"/>
        <v>48</v>
      </c>
      <c r="W22">
        <f t="shared" si="1"/>
        <v>48</v>
      </c>
      <c r="X22">
        <f t="shared" si="4"/>
        <v>10040</v>
      </c>
      <c r="AC22" s="7" t="s">
        <v>138</v>
      </c>
      <c r="AD22" s="8">
        <v>1</v>
      </c>
      <c r="AE22" s="8">
        <v>1</v>
      </c>
      <c r="AF22" s="8">
        <v>48</v>
      </c>
      <c r="AG22" s="8">
        <v>48</v>
      </c>
      <c r="AH22" s="8">
        <v>10040</v>
      </c>
    </row>
    <row r="23" spans="1:34" ht="15" thickBot="1" x14ac:dyDescent="0.4">
      <c r="A23" s="7" t="s">
        <v>31</v>
      </c>
      <c r="B23" s="8" t="s">
        <v>80</v>
      </c>
      <c r="C23" s="8" t="s">
        <v>53</v>
      </c>
      <c r="D23" s="8" t="s">
        <v>81</v>
      </c>
      <c r="E23" s="8" t="s">
        <v>82</v>
      </c>
      <c r="O23" s="7" t="s">
        <v>139</v>
      </c>
      <c r="P23" s="8">
        <v>36</v>
      </c>
      <c r="Q23" s="8">
        <v>45</v>
      </c>
      <c r="R23" s="8">
        <v>10068</v>
      </c>
      <c r="T23">
        <f t="shared" si="2"/>
        <v>36</v>
      </c>
      <c r="U23">
        <f t="shared" si="0"/>
        <v>45</v>
      </c>
      <c r="V23">
        <f t="shared" si="3"/>
        <v>13</v>
      </c>
      <c r="W23">
        <f t="shared" si="1"/>
        <v>4</v>
      </c>
      <c r="X23">
        <f t="shared" si="4"/>
        <v>10068</v>
      </c>
      <c r="AC23" s="7" t="s">
        <v>139</v>
      </c>
      <c r="AD23" s="8">
        <v>36</v>
      </c>
      <c r="AE23" s="8">
        <v>45</v>
      </c>
      <c r="AF23" s="8">
        <v>13</v>
      </c>
      <c r="AG23" s="8">
        <v>4</v>
      </c>
      <c r="AH23" s="8">
        <v>10068</v>
      </c>
    </row>
    <row r="24" spans="1:34" ht="15" thickBot="1" x14ac:dyDescent="0.4">
      <c r="A24" s="7" t="s">
        <v>34</v>
      </c>
      <c r="B24" s="8" t="s">
        <v>83</v>
      </c>
      <c r="C24" s="8" t="s">
        <v>53</v>
      </c>
      <c r="D24" s="8" t="s">
        <v>33</v>
      </c>
      <c r="E24" s="8" t="s">
        <v>84</v>
      </c>
      <c r="O24" s="7" t="s">
        <v>140</v>
      </c>
      <c r="P24" s="8">
        <v>34</v>
      </c>
      <c r="Q24" s="8">
        <v>6</v>
      </c>
      <c r="R24" s="8">
        <v>8974</v>
      </c>
      <c r="T24">
        <f t="shared" si="2"/>
        <v>34</v>
      </c>
      <c r="U24">
        <f t="shared" si="0"/>
        <v>6</v>
      </c>
      <c r="V24">
        <f t="shared" si="3"/>
        <v>15</v>
      </c>
      <c r="W24">
        <f t="shared" si="1"/>
        <v>43</v>
      </c>
      <c r="X24">
        <f t="shared" si="4"/>
        <v>8974</v>
      </c>
      <c r="AC24" s="7" t="s">
        <v>140</v>
      </c>
      <c r="AD24" s="8">
        <v>34</v>
      </c>
      <c r="AE24" s="8">
        <v>6</v>
      </c>
      <c r="AF24" s="8">
        <v>15</v>
      </c>
      <c r="AG24" s="8">
        <v>43</v>
      </c>
      <c r="AH24" s="8">
        <v>8974</v>
      </c>
    </row>
    <row r="25" spans="1:34" ht="15" thickBot="1" x14ac:dyDescent="0.4">
      <c r="A25" s="7" t="s">
        <v>35</v>
      </c>
      <c r="B25" s="8" t="s">
        <v>83</v>
      </c>
      <c r="C25" s="8" t="s">
        <v>53</v>
      </c>
      <c r="D25" s="8" t="s">
        <v>33</v>
      </c>
      <c r="E25" s="8" t="s">
        <v>85</v>
      </c>
      <c r="O25" s="7" t="s">
        <v>141</v>
      </c>
      <c r="P25" s="8">
        <v>41</v>
      </c>
      <c r="Q25" s="8">
        <v>14</v>
      </c>
      <c r="R25" s="8">
        <v>8881</v>
      </c>
      <c r="T25">
        <f t="shared" si="2"/>
        <v>41</v>
      </c>
      <c r="U25">
        <f t="shared" si="0"/>
        <v>14</v>
      </c>
      <c r="V25">
        <f t="shared" si="3"/>
        <v>8</v>
      </c>
      <c r="W25">
        <f t="shared" si="1"/>
        <v>35</v>
      </c>
      <c r="X25">
        <f t="shared" si="4"/>
        <v>8881</v>
      </c>
      <c r="AC25" s="7" t="s">
        <v>141</v>
      </c>
      <c r="AD25" s="8">
        <v>41</v>
      </c>
      <c r="AE25" s="8">
        <v>14</v>
      </c>
      <c r="AF25" s="8">
        <v>8</v>
      </c>
      <c r="AG25" s="8">
        <v>35</v>
      </c>
      <c r="AH25" s="8">
        <v>8881</v>
      </c>
    </row>
    <row r="26" spans="1:34" ht="15" thickBot="1" x14ac:dyDescent="0.4">
      <c r="A26" s="7" t="s">
        <v>37</v>
      </c>
      <c r="B26" s="8" t="s">
        <v>83</v>
      </c>
      <c r="C26" s="8" t="s">
        <v>86</v>
      </c>
      <c r="D26" s="8" t="s">
        <v>33</v>
      </c>
      <c r="E26" s="8" t="s">
        <v>87</v>
      </c>
      <c r="O26" s="7" t="s">
        <v>142</v>
      </c>
      <c r="P26" s="8">
        <v>37</v>
      </c>
      <c r="Q26" s="8">
        <v>1</v>
      </c>
      <c r="R26" s="8">
        <v>8475</v>
      </c>
      <c r="T26">
        <f t="shared" si="2"/>
        <v>37</v>
      </c>
      <c r="U26">
        <f t="shared" si="0"/>
        <v>1</v>
      </c>
      <c r="V26">
        <f t="shared" si="3"/>
        <v>12</v>
      </c>
      <c r="W26">
        <f t="shared" si="1"/>
        <v>48</v>
      </c>
      <c r="X26">
        <f t="shared" si="4"/>
        <v>8475</v>
      </c>
      <c r="AC26" s="7" t="s">
        <v>142</v>
      </c>
      <c r="AD26" s="8">
        <v>37</v>
      </c>
      <c r="AE26" s="8">
        <v>1</v>
      </c>
      <c r="AF26" s="8">
        <v>12</v>
      </c>
      <c r="AG26" s="8">
        <v>48</v>
      </c>
      <c r="AH26" s="8">
        <v>8475</v>
      </c>
    </row>
    <row r="27" spans="1:34" ht="15" thickBot="1" x14ac:dyDescent="0.4">
      <c r="A27" s="7" t="s">
        <v>39</v>
      </c>
      <c r="B27" s="8" t="s">
        <v>88</v>
      </c>
      <c r="C27" s="8" t="s">
        <v>86</v>
      </c>
      <c r="D27" s="8" t="s">
        <v>33</v>
      </c>
      <c r="E27" s="8" t="s">
        <v>87</v>
      </c>
      <c r="O27" s="7" t="s">
        <v>143</v>
      </c>
      <c r="P27" s="8">
        <v>41</v>
      </c>
      <c r="Q27" s="8">
        <v>10</v>
      </c>
      <c r="R27" s="8">
        <v>8780</v>
      </c>
      <c r="T27">
        <f t="shared" si="2"/>
        <v>41</v>
      </c>
      <c r="U27">
        <f t="shared" si="0"/>
        <v>10</v>
      </c>
      <c r="V27">
        <f t="shared" si="3"/>
        <v>8</v>
      </c>
      <c r="W27">
        <f t="shared" si="1"/>
        <v>39</v>
      </c>
      <c r="X27">
        <f t="shared" si="4"/>
        <v>8780</v>
      </c>
      <c r="AC27" s="7" t="s">
        <v>143</v>
      </c>
      <c r="AD27" s="8">
        <v>41</v>
      </c>
      <c r="AE27" s="8">
        <v>10</v>
      </c>
      <c r="AF27" s="8">
        <v>8</v>
      </c>
      <c r="AG27" s="8">
        <v>39</v>
      </c>
      <c r="AH27" s="8">
        <v>8780</v>
      </c>
    </row>
    <row r="28" spans="1:34" ht="15" thickBot="1" x14ac:dyDescent="0.4">
      <c r="A28" s="7" t="s">
        <v>40</v>
      </c>
      <c r="B28" s="8" t="s">
        <v>88</v>
      </c>
      <c r="C28" s="8" t="s">
        <v>86</v>
      </c>
      <c r="D28" s="8" t="s">
        <v>33</v>
      </c>
      <c r="E28" s="8" t="s">
        <v>87</v>
      </c>
      <c r="O28" s="7" t="s">
        <v>144</v>
      </c>
      <c r="P28" s="8">
        <v>21</v>
      </c>
      <c r="Q28" s="8">
        <v>28</v>
      </c>
      <c r="R28" s="8">
        <v>10321</v>
      </c>
      <c r="T28">
        <f t="shared" si="2"/>
        <v>21</v>
      </c>
      <c r="U28">
        <f t="shared" si="0"/>
        <v>28</v>
      </c>
      <c r="V28">
        <f t="shared" si="3"/>
        <v>28</v>
      </c>
      <c r="W28">
        <f t="shared" si="1"/>
        <v>21</v>
      </c>
      <c r="X28">
        <f t="shared" si="4"/>
        <v>10321</v>
      </c>
      <c r="AC28" s="7" t="s">
        <v>144</v>
      </c>
      <c r="AD28" s="8">
        <v>21</v>
      </c>
      <c r="AE28" s="8">
        <v>28</v>
      </c>
      <c r="AF28" s="8">
        <v>28</v>
      </c>
      <c r="AG28" s="8">
        <v>21</v>
      </c>
      <c r="AH28" s="8">
        <v>10321</v>
      </c>
    </row>
    <row r="29" spans="1:34" ht="15" thickBot="1" x14ac:dyDescent="0.4">
      <c r="A29" s="7" t="s">
        <v>41</v>
      </c>
      <c r="B29" s="8" t="s">
        <v>88</v>
      </c>
      <c r="C29" s="8" t="s">
        <v>86</v>
      </c>
      <c r="D29" s="8" t="s">
        <v>33</v>
      </c>
      <c r="E29" s="8" t="s">
        <v>89</v>
      </c>
      <c r="O29" s="7" t="s">
        <v>145</v>
      </c>
      <c r="P29" s="8">
        <v>15</v>
      </c>
      <c r="Q29" s="8">
        <v>10</v>
      </c>
      <c r="R29" s="8">
        <v>9770</v>
      </c>
      <c r="T29">
        <f t="shared" si="2"/>
        <v>15</v>
      </c>
      <c r="U29">
        <f t="shared" si="0"/>
        <v>10</v>
      </c>
      <c r="V29">
        <f t="shared" si="3"/>
        <v>34</v>
      </c>
      <c r="W29">
        <f t="shared" si="1"/>
        <v>39</v>
      </c>
      <c r="X29">
        <f t="shared" si="4"/>
        <v>9770</v>
      </c>
      <c r="AC29" s="7" t="s">
        <v>145</v>
      </c>
      <c r="AD29" s="8">
        <v>15</v>
      </c>
      <c r="AE29" s="8">
        <v>10</v>
      </c>
      <c r="AF29" s="8">
        <v>34</v>
      </c>
      <c r="AG29" s="8">
        <v>39</v>
      </c>
      <c r="AH29" s="8">
        <v>9770</v>
      </c>
    </row>
    <row r="30" spans="1:34" ht="15" thickBot="1" x14ac:dyDescent="0.4">
      <c r="A30" s="7" t="s">
        <v>44</v>
      </c>
      <c r="B30" s="8" t="s">
        <v>90</v>
      </c>
      <c r="C30" s="8" t="s">
        <v>91</v>
      </c>
      <c r="D30" s="8" t="s">
        <v>33</v>
      </c>
      <c r="E30" s="8" t="s">
        <v>92</v>
      </c>
      <c r="O30" s="7" t="s">
        <v>146</v>
      </c>
      <c r="P30" s="8">
        <v>26</v>
      </c>
      <c r="Q30" s="8">
        <v>35</v>
      </c>
      <c r="R30" s="8">
        <v>10515</v>
      </c>
      <c r="T30">
        <f t="shared" si="2"/>
        <v>26</v>
      </c>
      <c r="U30">
        <f t="shared" si="0"/>
        <v>35</v>
      </c>
      <c r="V30">
        <f t="shared" si="3"/>
        <v>23</v>
      </c>
      <c r="W30">
        <f t="shared" si="1"/>
        <v>14</v>
      </c>
      <c r="X30">
        <f t="shared" si="4"/>
        <v>10515</v>
      </c>
      <c r="AC30" s="7" t="s">
        <v>146</v>
      </c>
      <c r="AD30" s="8">
        <v>26</v>
      </c>
      <c r="AE30" s="8">
        <v>35</v>
      </c>
      <c r="AF30" s="8">
        <v>23</v>
      </c>
      <c r="AG30" s="8">
        <v>14</v>
      </c>
      <c r="AH30" s="8">
        <v>10515</v>
      </c>
    </row>
    <row r="31" spans="1:34" ht="15" thickBot="1" x14ac:dyDescent="0.4">
      <c r="A31" s="7" t="s">
        <v>46</v>
      </c>
      <c r="B31" s="8" t="s">
        <v>90</v>
      </c>
      <c r="C31" s="8" t="s">
        <v>33</v>
      </c>
      <c r="D31" s="8" t="s">
        <v>33</v>
      </c>
      <c r="E31" s="8" t="s">
        <v>92</v>
      </c>
      <c r="O31" s="7" t="s">
        <v>147</v>
      </c>
      <c r="P31" s="8">
        <v>26</v>
      </c>
      <c r="Q31" s="8">
        <v>18</v>
      </c>
      <c r="R31" s="8">
        <v>9677</v>
      </c>
      <c r="T31">
        <f t="shared" si="2"/>
        <v>26</v>
      </c>
      <c r="U31">
        <f t="shared" si="0"/>
        <v>18</v>
      </c>
      <c r="V31">
        <f t="shared" si="3"/>
        <v>23</v>
      </c>
      <c r="W31">
        <f t="shared" si="1"/>
        <v>31</v>
      </c>
      <c r="X31">
        <f t="shared" si="4"/>
        <v>9677</v>
      </c>
      <c r="AC31" s="7" t="s">
        <v>147</v>
      </c>
      <c r="AD31" s="8">
        <v>26</v>
      </c>
      <c r="AE31" s="8">
        <v>18</v>
      </c>
      <c r="AF31" s="8">
        <v>23</v>
      </c>
      <c r="AG31" s="8">
        <v>31</v>
      </c>
      <c r="AH31" s="8">
        <v>9677</v>
      </c>
    </row>
    <row r="32" spans="1:34" ht="15" thickBot="1" x14ac:dyDescent="0.4">
      <c r="A32" s="7" t="s">
        <v>47</v>
      </c>
      <c r="B32" s="8" t="s">
        <v>90</v>
      </c>
      <c r="C32" s="8" t="s">
        <v>33</v>
      </c>
      <c r="D32" s="8" t="s">
        <v>33</v>
      </c>
      <c r="E32" s="8" t="s">
        <v>93</v>
      </c>
      <c r="O32" s="7" t="s">
        <v>148</v>
      </c>
      <c r="P32" s="8">
        <v>37</v>
      </c>
      <c r="Q32" s="8">
        <v>15</v>
      </c>
      <c r="R32" s="8">
        <v>9081</v>
      </c>
      <c r="T32">
        <f t="shared" si="2"/>
        <v>37</v>
      </c>
      <c r="U32">
        <f t="shared" si="0"/>
        <v>15</v>
      </c>
      <c r="V32">
        <f t="shared" si="3"/>
        <v>12</v>
      </c>
      <c r="W32">
        <f t="shared" si="1"/>
        <v>34</v>
      </c>
      <c r="X32">
        <f t="shared" si="4"/>
        <v>9081</v>
      </c>
      <c r="AC32" s="7" t="s">
        <v>148</v>
      </c>
      <c r="AD32" s="8">
        <v>37</v>
      </c>
      <c r="AE32" s="8">
        <v>15</v>
      </c>
      <c r="AF32" s="8">
        <v>12</v>
      </c>
      <c r="AG32" s="8">
        <v>34</v>
      </c>
      <c r="AH32" s="8">
        <v>9081</v>
      </c>
    </row>
    <row r="33" spans="1:34" ht="15" thickBot="1" x14ac:dyDescent="0.4">
      <c r="A33" s="7" t="s">
        <v>50</v>
      </c>
      <c r="B33" s="8" t="s">
        <v>33</v>
      </c>
      <c r="C33" s="8" t="s">
        <v>33</v>
      </c>
      <c r="D33" s="8" t="s">
        <v>33</v>
      </c>
      <c r="E33" s="8" t="s">
        <v>93</v>
      </c>
      <c r="O33" s="7" t="s">
        <v>149</v>
      </c>
      <c r="P33" s="8">
        <v>46</v>
      </c>
      <c r="Q33" s="8">
        <v>18</v>
      </c>
      <c r="R33" s="8">
        <v>8885</v>
      </c>
      <c r="T33">
        <f t="shared" si="2"/>
        <v>46</v>
      </c>
      <c r="U33">
        <f t="shared" si="0"/>
        <v>18</v>
      </c>
      <c r="V33">
        <f t="shared" si="3"/>
        <v>3</v>
      </c>
      <c r="W33">
        <f t="shared" si="1"/>
        <v>31</v>
      </c>
      <c r="X33">
        <f t="shared" si="4"/>
        <v>8885</v>
      </c>
      <c r="AC33" s="7" t="s">
        <v>149</v>
      </c>
      <c r="AD33" s="8">
        <v>46</v>
      </c>
      <c r="AE33" s="8">
        <v>18</v>
      </c>
      <c r="AF33" s="8">
        <v>3</v>
      </c>
      <c r="AG33" s="8">
        <v>31</v>
      </c>
      <c r="AH33" s="8">
        <v>8885</v>
      </c>
    </row>
    <row r="34" spans="1:34" ht="15" thickBot="1" x14ac:dyDescent="0.4">
      <c r="A34" s="7" t="s">
        <v>52</v>
      </c>
      <c r="B34" s="8" t="s">
        <v>33</v>
      </c>
      <c r="C34" s="8" t="s">
        <v>33</v>
      </c>
      <c r="D34" s="8" t="s">
        <v>33</v>
      </c>
      <c r="E34" s="8" t="s">
        <v>33</v>
      </c>
      <c r="O34" s="7" t="s">
        <v>150</v>
      </c>
      <c r="P34" s="8">
        <v>26</v>
      </c>
      <c r="Q34" s="8">
        <v>40</v>
      </c>
      <c r="R34" s="8">
        <v>10713</v>
      </c>
      <c r="T34">
        <f t="shared" si="2"/>
        <v>26</v>
      </c>
      <c r="U34">
        <f t="shared" si="0"/>
        <v>40</v>
      </c>
      <c r="V34">
        <f t="shared" si="3"/>
        <v>23</v>
      </c>
      <c r="W34">
        <f t="shared" si="1"/>
        <v>9</v>
      </c>
      <c r="X34">
        <f t="shared" si="4"/>
        <v>10713</v>
      </c>
      <c r="AC34" s="7" t="s">
        <v>150</v>
      </c>
      <c r="AD34" s="8">
        <v>26</v>
      </c>
      <c r="AE34" s="8">
        <v>40</v>
      </c>
      <c r="AF34" s="8">
        <v>23</v>
      </c>
      <c r="AG34" s="8">
        <v>9</v>
      </c>
      <c r="AH34" s="8">
        <v>10713</v>
      </c>
    </row>
    <row r="35" spans="1:34" ht="15" thickBot="1" x14ac:dyDescent="0.4">
      <c r="A35" s="7" t="s">
        <v>55</v>
      </c>
      <c r="B35" s="8" t="s">
        <v>33</v>
      </c>
      <c r="C35" s="8" t="s">
        <v>33</v>
      </c>
      <c r="D35" s="8" t="s">
        <v>33</v>
      </c>
      <c r="E35" s="8" t="s">
        <v>33</v>
      </c>
      <c r="O35" s="7" t="s">
        <v>151</v>
      </c>
      <c r="P35" s="8">
        <v>32</v>
      </c>
      <c r="Q35" s="8">
        <v>35</v>
      </c>
      <c r="R35" s="8">
        <v>10414</v>
      </c>
      <c r="T35">
        <f t="shared" si="2"/>
        <v>32</v>
      </c>
      <c r="U35">
        <f t="shared" si="0"/>
        <v>35</v>
      </c>
      <c r="V35">
        <f t="shared" si="3"/>
        <v>17</v>
      </c>
      <c r="W35">
        <f t="shared" si="1"/>
        <v>14</v>
      </c>
      <c r="X35">
        <f t="shared" si="4"/>
        <v>10414</v>
      </c>
      <c r="AC35" s="7" t="s">
        <v>151</v>
      </c>
      <c r="AD35" s="8">
        <v>32</v>
      </c>
      <c r="AE35" s="8">
        <v>35</v>
      </c>
      <c r="AF35" s="8">
        <v>17</v>
      </c>
      <c r="AG35" s="8">
        <v>14</v>
      </c>
      <c r="AH35" s="8">
        <v>10414</v>
      </c>
    </row>
    <row r="36" spans="1:34" ht="18.5" thickBot="1" x14ac:dyDescent="0.4">
      <c r="A36" s="3"/>
      <c r="O36" s="7" t="s">
        <v>152</v>
      </c>
      <c r="P36" s="8">
        <v>32</v>
      </c>
      <c r="Q36" s="8">
        <v>34</v>
      </c>
      <c r="R36" s="8">
        <v>10216</v>
      </c>
      <c r="T36">
        <f t="shared" si="2"/>
        <v>32</v>
      </c>
      <c r="U36">
        <f t="shared" si="0"/>
        <v>34</v>
      </c>
      <c r="V36">
        <f t="shared" si="3"/>
        <v>17</v>
      </c>
      <c r="W36">
        <f t="shared" si="1"/>
        <v>15</v>
      </c>
      <c r="X36">
        <f t="shared" si="4"/>
        <v>10216</v>
      </c>
      <c r="AC36" s="7" t="s">
        <v>152</v>
      </c>
      <c r="AD36" s="8">
        <v>32</v>
      </c>
      <c r="AE36" s="8">
        <v>34</v>
      </c>
      <c r="AF36" s="8">
        <v>17</v>
      </c>
      <c r="AG36" s="8">
        <v>15</v>
      </c>
      <c r="AH36" s="8">
        <v>10216</v>
      </c>
    </row>
    <row r="37" spans="1:34" ht="15" thickBot="1" x14ac:dyDescent="0.4">
      <c r="A37" s="7" t="s">
        <v>58</v>
      </c>
      <c r="B37" s="7" t="s">
        <v>27</v>
      </c>
      <c r="C37" s="7" t="s">
        <v>28</v>
      </c>
      <c r="D37" s="7" t="s">
        <v>77</v>
      </c>
      <c r="E37" s="7" t="s">
        <v>78</v>
      </c>
      <c r="O37" s="7" t="s">
        <v>153</v>
      </c>
      <c r="P37" s="8">
        <v>34</v>
      </c>
      <c r="Q37" s="8">
        <v>10</v>
      </c>
      <c r="R37" s="8">
        <v>9176</v>
      </c>
      <c r="T37">
        <f t="shared" si="2"/>
        <v>34</v>
      </c>
      <c r="U37">
        <f t="shared" si="0"/>
        <v>10</v>
      </c>
      <c r="V37">
        <f t="shared" si="3"/>
        <v>15</v>
      </c>
      <c r="W37">
        <f t="shared" si="1"/>
        <v>39</v>
      </c>
      <c r="X37">
        <f t="shared" si="4"/>
        <v>9176</v>
      </c>
      <c r="AC37" s="7" t="s">
        <v>153</v>
      </c>
      <c r="AD37" s="8">
        <v>34</v>
      </c>
      <c r="AE37" s="8">
        <v>10</v>
      </c>
      <c r="AF37" s="8">
        <v>15</v>
      </c>
      <c r="AG37" s="8">
        <v>39</v>
      </c>
      <c r="AH37" s="8">
        <v>9176</v>
      </c>
    </row>
    <row r="38" spans="1:34" ht="15" thickBot="1" x14ac:dyDescent="0.4">
      <c r="A38" s="7" t="s">
        <v>31</v>
      </c>
      <c r="B38" s="8">
        <v>2097.5</v>
      </c>
      <c r="C38" s="8">
        <v>8378</v>
      </c>
      <c r="D38" s="8">
        <v>150.5</v>
      </c>
      <c r="E38" s="8">
        <v>10273.5</v>
      </c>
      <c r="O38" s="7" t="s">
        <v>154</v>
      </c>
      <c r="P38" s="8">
        <v>6</v>
      </c>
      <c r="Q38" s="8">
        <v>15</v>
      </c>
      <c r="R38" s="8">
        <v>10533</v>
      </c>
      <c r="T38">
        <f t="shared" si="2"/>
        <v>6</v>
      </c>
      <c r="U38">
        <f t="shared" si="0"/>
        <v>15</v>
      </c>
      <c r="V38">
        <f t="shared" si="3"/>
        <v>43</v>
      </c>
      <c r="W38">
        <f t="shared" si="1"/>
        <v>34</v>
      </c>
      <c r="X38">
        <f t="shared" si="4"/>
        <v>10533</v>
      </c>
      <c r="AC38" s="7" t="s">
        <v>154</v>
      </c>
      <c r="AD38" s="8">
        <v>6</v>
      </c>
      <c r="AE38" s="8">
        <v>15</v>
      </c>
      <c r="AF38" s="8">
        <v>43</v>
      </c>
      <c r="AG38" s="8">
        <v>34</v>
      </c>
      <c r="AH38" s="8">
        <v>10533</v>
      </c>
    </row>
    <row r="39" spans="1:34" ht="15" thickBot="1" x14ac:dyDescent="0.4">
      <c r="A39" s="7" t="s">
        <v>34</v>
      </c>
      <c r="B39" s="8">
        <v>1089</v>
      </c>
      <c r="C39" s="8">
        <v>8378</v>
      </c>
      <c r="D39" s="8">
        <v>0</v>
      </c>
      <c r="E39" s="8">
        <v>10127</v>
      </c>
      <c r="O39" s="7" t="s">
        <v>155</v>
      </c>
      <c r="P39" s="8">
        <v>9</v>
      </c>
      <c r="Q39" s="8">
        <v>18</v>
      </c>
      <c r="R39" s="8">
        <v>10430</v>
      </c>
      <c r="T39">
        <f t="shared" si="2"/>
        <v>9</v>
      </c>
      <c r="U39">
        <f t="shared" si="0"/>
        <v>18</v>
      </c>
      <c r="V39">
        <f t="shared" si="3"/>
        <v>40</v>
      </c>
      <c r="W39">
        <f t="shared" si="1"/>
        <v>31</v>
      </c>
      <c r="X39">
        <f t="shared" si="4"/>
        <v>10430</v>
      </c>
      <c r="AC39" s="7" t="s">
        <v>155</v>
      </c>
      <c r="AD39" s="8">
        <v>9</v>
      </c>
      <c r="AE39" s="8">
        <v>18</v>
      </c>
      <c r="AF39" s="8">
        <v>40</v>
      </c>
      <c r="AG39" s="8">
        <v>31</v>
      </c>
      <c r="AH39" s="8">
        <v>10430</v>
      </c>
    </row>
    <row r="40" spans="1:34" ht="15" thickBot="1" x14ac:dyDescent="0.4">
      <c r="A40" s="7" t="s">
        <v>35</v>
      </c>
      <c r="B40" s="8">
        <v>1089</v>
      </c>
      <c r="C40" s="8">
        <v>8378</v>
      </c>
      <c r="D40" s="8">
        <v>0</v>
      </c>
      <c r="E40" s="8">
        <v>9830</v>
      </c>
      <c r="O40" s="7" t="s">
        <v>156</v>
      </c>
      <c r="P40" s="8">
        <v>26</v>
      </c>
      <c r="Q40" s="8">
        <v>45</v>
      </c>
      <c r="R40" s="8">
        <v>10911</v>
      </c>
      <c r="T40">
        <f t="shared" si="2"/>
        <v>26</v>
      </c>
      <c r="U40">
        <f t="shared" si="0"/>
        <v>45</v>
      </c>
      <c r="V40">
        <f t="shared" si="3"/>
        <v>23</v>
      </c>
      <c r="W40">
        <f t="shared" si="1"/>
        <v>4</v>
      </c>
      <c r="X40">
        <f t="shared" si="4"/>
        <v>10911</v>
      </c>
      <c r="AC40" s="7" t="s">
        <v>156</v>
      </c>
      <c r="AD40" s="8">
        <v>26</v>
      </c>
      <c r="AE40" s="8">
        <v>45</v>
      </c>
      <c r="AF40" s="8">
        <v>23</v>
      </c>
      <c r="AG40" s="8">
        <v>4</v>
      </c>
      <c r="AH40" s="8">
        <v>10911</v>
      </c>
    </row>
    <row r="41" spans="1:34" ht="15" thickBot="1" x14ac:dyDescent="0.4">
      <c r="A41" s="7" t="s">
        <v>37</v>
      </c>
      <c r="B41" s="8">
        <v>1089</v>
      </c>
      <c r="C41" s="8">
        <v>4313</v>
      </c>
      <c r="D41" s="8">
        <v>0</v>
      </c>
      <c r="E41" s="8">
        <v>9130.5</v>
      </c>
      <c r="O41" s="7" t="s">
        <v>157</v>
      </c>
      <c r="P41" s="8">
        <v>41</v>
      </c>
      <c r="Q41" s="8">
        <v>25</v>
      </c>
      <c r="R41" s="8">
        <v>9285</v>
      </c>
      <c r="T41">
        <f t="shared" si="2"/>
        <v>41</v>
      </c>
      <c r="U41">
        <f t="shared" si="0"/>
        <v>25</v>
      </c>
      <c r="V41">
        <f t="shared" si="3"/>
        <v>8</v>
      </c>
      <c r="W41">
        <f t="shared" si="1"/>
        <v>24</v>
      </c>
      <c r="X41">
        <f t="shared" si="4"/>
        <v>9285</v>
      </c>
      <c r="AC41" s="7" t="s">
        <v>157</v>
      </c>
      <c r="AD41" s="8">
        <v>41</v>
      </c>
      <c r="AE41" s="8">
        <v>25</v>
      </c>
      <c r="AF41" s="8">
        <v>8</v>
      </c>
      <c r="AG41" s="8">
        <v>24</v>
      </c>
      <c r="AH41" s="8">
        <v>9285</v>
      </c>
    </row>
    <row r="42" spans="1:34" ht="15" thickBot="1" x14ac:dyDescent="0.4">
      <c r="A42" s="7" t="s">
        <v>39</v>
      </c>
      <c r="B42" s="8">
        <v>839.5</v>
      </c>
      <c r="C42" s="8">
        <v>4313</v>
      </c>
      <c r="D42" s="8">
        <v>0</v>
      </c>
      <c r="E42" s="8">
        <v>9130.5</v>
      </c>
      <c r="O42" s="7" t="s">
        <v>158</v>
      </c>
      <c r="P42" s="8">
        <v>9</v>
      </c>
      <c r="Q42" s="8">
        <v>40</v>
      </c>
      <c r="R42" s="8">
        <v>11420</v>
      </c>
      <c r="T42">
        <f t="shared" si="2"/>
        <v>9</v>
      </c>
      <c r="U42">
        <f t="shared" si="0"/>
        <v>40</v>
      </c>
      <c r="V42">
        <f t="shared" si="3"/>
        <v>40</v>
      </c>
      <c r="W42">
        <f t="shared" si="1"/>
        <v>9</v>
      </c>
      <c r="X42">
        <f t="shared" si="4"/>
        <v>11420</v>
      </c>
      <c r="AC42" s="7" t="s">
        <v>158</v>
      </c>
      <c r="AD42" s="8">
        <v>9</v>
      </c>
      <c r="AE42" s="8">
        <v>40</v>
      </c>
      <c r="AF42" s="8">
        <v>40</v>
      </c>
      <c r="AG42" s="8">
        <v>9</v>
      </c>
      <c r="AH42" s="8">
        <v>11420</v>
      </c>
    </row>
    <row r="43" spans="1:34" ht="15" thickBot="1" x14ac:dyDescent="0.4">
      <c r="A43" s="7" t="s">
        <v>40</v>
      </c>
      <c r="B43" s="8">
        <v>839.5</v>
      </c>
      <c r="C43" s="8">
        <v>4313</v>
      </c>
      <c r="D43" s="8">
        <v>0</v>
      </c>
      <c r="E43" s="8">
        <v>9130.5</v>
      </c>
      <c r="O43" s="7" t="s">
        <v>159</v>
      </c>
      <c r="P43" s="8">
        <v>26</v>
      </c>
      <c r="Q43" s="8">
        <v>42</v>
      </c>
      <c r="R43" s="8">
        <v>10812</v>
      </c>
      <c r="T43">
        <f t="shared" si="2"/>
        <v>26</v>
      </c>
      <c r="U43">
        <f t="shared" si="0"/>
        <v>42</v>
      </c>
      <c r="V43">
        <f t="shared" si="3"/>
        <v>23</v>
      </c>
      <c r="W43">
        <f t="shared" si="1"/>
        <v>7</v>
      </c>
      <c r="X43">
        <f t="shared" si="4"/>
        <v>10812</v>
      </c>
      <c r="AC43" s="7" t="s">
        <v>159</v>
      </c>
      <c r="AD43" s="8">
        <v>26</v>
      </c>
      <c r="AE43" s="8">
        <v>42</v>
      </c>
      <c r="AF43" s="8">
        <v>23</v>
      </c>
      <c r="AG43" s="8">
        <v>7</v>
      </c>
      <c r="AH43" s="8">
        <v>10812</v>
      </c>
    </row>
    <row r="44" spans="1:34" ht="15" thickBot="1" x14ac:dyDescent="0.4">
      <c r="A44" s="7" t="s">
        <v>41</v>
      </c>
      <c r="B44" s="8">
        <v>839.5</v>
      </c>
      <c r="C44" s="8">
        <v>4313</v>
      </c>
      <c r="D44" s="8">
        <v>0</v>
      </c>
      <c r="E44" s="8">
        <v>4421.5</v>
      </c>
      <c r="O44" s="7" t="s">
        <v>160</v>
      </c>
      <c r="P44" s="8">
        <v>12</v>
      </c>
      <c r="Q44" s="8">
        <v>35</v>
      </c>
      <c r="R44" s="8">
        <v>11020</v>
      </c>
      <c r="T44">
        <f t="shared" si="2"/>
        <v>12</v>
      </c>
      <c r="U44">
        <f t="shared" si="0"/>
        <v>35</v>
      </c>
      <c r="V44">
        <f t="shared" si="3"/>
        <v>37</v>
      </c>
      <c r="W44">
        <f t="shared" si="1"/>
        <v>14</v>
      </c>
      <c r="X44">
        <f t="shared" si="4"/>
        <v>11020</v>
      </c>
      <c r="AC44" s="7" t="s">
        <v>160</v>
      </c>
      <c r="AD44" s="8">
        <v>12</v>
      </c>
      <c r="AE44" s="8">
        <v>35</v>
      </c>
      <c r="AF44" s="8">
        <v>37</v>
      </c>
      <c r="AG44" s="8">
        <v>14</v>
      </c>
      <c r="AH44" s="8">
        <v>11020</v>
      </c>
    </row>
    <row r="45" spans="1:34" ht="15" thickBot="1" x14ac:dyDescent="0.4">
      <c r="A45" s="7" t="s">
        <v>44</v>
      </c>
      <c r="B45" s="8">
        <v>124.5</v>
      </c>
      <c r="C45" s="8">
        <v>252</v>
      </c>
      <c r="D45" s="8">
        <v>0</v>
      </c>
      <c r="E45" s="8">
        <v>4322.5</v>
      </c>
      <c r="O45" s="7" t="s">
        <v>161</v>
      </c>
      <c r="P45" s="8">
        <v>46</v>
      </c>
      <c r="Q45" s="8">
        <v>31</v>
      </c>
      <c r="R45" s="8">
        <v>9390</v>
      </c>
      <c r="T45">
        <f t="shared" si="2"/>
        <v>46</v>
      </c>
      <c r="U45">
        <f t="shared" si="0"/>
        <v>31</v>
      </c>
      <c r="V45">
        <f t="shared" si="3"/>
        <v>3</v>
      </c>
      <c r="W45">
        <f t="shared" si="1"/>
        <v>18</v>
      </c>
      <c r="X45">
        <f t="shared" si="4"/>
        <v>9390</v>
      </c>
      <c r="AC45" s="7" t="s">
        <v>161</v>
      </c>
      <c r="AD45" s="8">
        <v>46</v>
      </c>
      <c r="AE45" s="8">
        <v>31</v>
      </c>
      <c r="AF45" s="8">
        <v>3</v>
      </c>
      <c r="AG45" s="8">
        <v>18</v>
      </c>
      <c r="AH45" s="8">
        <v>9390</v>
      </c>
    </row>
    <row r="46" spans="1:34" ht="15" thickBot="1" x14ac:dyDescent="0.4">
      <c r="A46" s="7" t="s">
        <v>46</v>
      </c>
      <c r="B46" s="8">
        <v>124.5</v>
      </c>
      <c r="C46" s="8">
        <v>0</v>
      </c>
      <c r="D46" s="8">
        <v>0</v>
      </c>
      <c r="E46" s="8">
        <v>4322.5</v>
      </c>
      <c r="O46" s="7" t="s">
        <v>162</v>
      </c>
      <c r="P46" s="8">
        <v>8</v>
      </c>
      <c r="Q46" s="8">
        <v>45</v>
      </c>
      <c r="R46" s="8">
        <v>11719</v>
      </c>
      <c r="T46">
        <f t="shared" si="2"/>
        <v>8</v>
      </c>
      <c r="U46">
        <f t="shared" si="0"/>
        <v>45</v>
      </c>
      <c r="V46">
        <f t="shared" si="3"/>
        <v>41</v>
      </c>
      <c r="W46">
        <f t="shared" si="1"/>
        <v>4</v>
      </c>
      <c r="X46">
        <f t="shared" si="4"/>
        <v>11719</v>
      </c>
      <c r="AC46" s="7" t="s">
        <v>162</v>
      </c>
      <c r="AD46" s="8">
        <v>8</v>
      </c>
      <c r="AE46" s="8">
        <v>45</v>
      </c>
      <c r="AF46" s="8">
        <v>41</v>
      </c>
      <c r="AG46" s="8">
        <v>4</v>
      </c>
      <c r="AH46" s="8">
        <v>11719</v>
      </c>
    </row>
    <row r="47" spans="1:34" ht="15" thickBot="1" x14ac:dyDescent="0.4">
      <c r="A47" s="7" t="s">
        <v>47</v>
      </c>
      <c r="B47" s="8">
        <v>124.5</v>
      </c>
      <c r="C47" s="8">
        <v>0</v>
      </c>
      <c r="D47" s="8">
        <v>0</v>
      </c>
      <c r="E47" s="8">
        <v>253.5</v>
      </c>
      <c r="O47" s="7" t="s">
        <v>163</v>
      </c>
      <c r="P47" s="8">
        <v>1</v>
      </c>
      <c r="Q47" s="8">
        <v>1</v>
      </c>
      <c r="R47" s="8">
        <v>10040</v>
      </c>
      <c r="T47">
        <f t="shared" si="2"/>
        <v>1</v>
      </c>
      <c r="U47">
        <f t="shared" si="0"/>
        <v>1</v>
      </c>
      <c r="V47">
        <f t="shared" si="3"/>
        <v>48</v>
      </c>
      <c r="W47">
        <f t="shared" si="1"/>
        <v>48</v>
      </c>
      <c r="X47">
        <f t="shared" si="4"/>
        <v>10040</v>
      </c>
      <c r="AC47" s="7" t="s">
        <v>163</v>
      </c>
      <c r="AD47" s="8">
        <v>1</v>
      </c>
      <c r="AE47" s="8">
        <v>1</v>
      </c>
      <c r="AF47" s="8">
        <v>48</v>
      </c>
      <c r="AG47" s="8">
        <v>48</v>
      </c>
      <c r="AH47" s="8">
        <v>10040</v>
      </c>
    </row>
    <row r="48" spans="1:34" ht="15" thickBot="1" x14ac:dyDescent="0.4">
      <c r="A48" s="7" t="s">
        <v>50</v>
      </c>
      <c r="B48" s="8">
        <v>0</v>
      </c>
      <c r="C48" s="8">
        <v>0</v>
      </c>
      <c r="D48" s="8">
        <v>0</v>
      </c>
      <c r="E48" s="8">
        <v>253.5</v>
      </c>
      <c r="O48" s="7" t="s">
        <v>164</v>
      </c>
      <c r="P48" s="8">
        <v>20</v>
      </c>
      <c r="Q48" s="8">
        <v>28</v>
      </c>
      <c r="R48" s="8">
        <v>10422</v>
      </c>
      <c r="T48">
        <f t="shared" si="2"/>
        <v>20</v>
      </c>
      <c r="U48">
        <f t="shared" si="0"/>
        <v>28</v>
      </c>
      <c r="V48">
        <f t="shared" si="3"/>
        <v>29</v>
      </c>
      <c r="W48">
        <f t="shared" si="1"/>
        <v>21</v>
      </c>
      <c r="X48">
        <f t="shared" si="4"/>
        <v>10422</v>
      </c>
      <c r="AC48" s="7" t="s">
        <v>164</v>
      </c>
      <c r="AD48" s="8">
        <v>20</v>
      </c>
      <c r="AE48" s="8">
        <v>28</v>
      </c>
      <c r="AF48" s="8">
        <v>29</v>
      </c>
      <c r="AG48" s="8">
        <v>21</v>
      </c>
      <c r="AH48" s="8">
        <v>10422</v>
      </c>
    </row>
    <row r="49" spans="1:34" ht="15" thickBot="1" x14ac:dyDescent="0.4">
      <c r="A49" s="7" t="s">
        <v>52</v>
      </c>
      <c r="B49" s="8">
        <v>0</v>
      </c>
      <c r="C49" s="8">
        <v>0</v>
      </c>
      <c r="D49" s="8">
        <v>0</v>
      </c>
      <c r="E49" s="8">
        <v>0</v>
      </c>
      <c r="O49" s="7" t="s">
        <v>165</v>
      </c>
      <c r="P49" s="8">
        <v>21</v>
      </c>
      <c r="Q49" s="8">
        <v>39</v>
      </c>
      <c r="R49" s="8">
        <v>10816</v>
      </c>
      <c r="T49">
        <f t="shared" si="2"/>
        <v>21</v>
      </c>
      <c r="U49">
        <f t="shared" si="0"/>
        <v>39</v>
      </c>
      <c r="V49">
        <f t="shared" si="3"/>
        <v>28</v>
      </c>
      <c r="W49">
        <f t="shared" si="1"/>
        <v>10</v>
      </c>
      <c r="X49">
        <f t="shared" si="4"/>
        <v>10816</v>
      </c>
      <c r="AC49" s="7" t="s">
        <v>165</v>
      </c>
      <c r="AD49" s="8">
        <v>21</v>
      </c>
      <c r="AE49" s="8">
        <v>39</v>
      </c>
      <c r="AF49" s="8">
        <v>28</v>
      </c>
      <c r="AG49" s="8">
        <v>10</v>
      </c>
      <c r="AH49" s="8">
        <v>10816</v>
      </c>
    </row>
    <row r="50" spans="1:34" ht="15" thickBot="1" x14ac:dyDescent="0.4">
      <c r="A50" s="7" t="s">
        <v>55</v>
      </c>
      <c r="B50" s="8">
        <v>0</v>
      </c>
      <c r="C50" s="8">
        <v>0</v>
      </c>
      <c r="D50" s="8">
        <v>0</v>
      </c>
      <c r="E50" s="8">
        <v>0</v>
      </c>
      <c r="O50" s="7" t="s">
        <v>166</v>
      </c>
      <c r="P50" s="8">
        <v>6</v>
      </c>
      <c r="Q50" s="8">
        <v>15</v>
      </c>
      <c r="R50" s="8">
        <v>10533</v>
      </c>
      <c r="T50">
        <f t="shared" si="2"/>
        <v>6</v>
      </c>
      <c r="U50">
        <f t="shared" si="0"/>
        <v>15</v>
      </c>
      <c r="V50">
        <f t="shared" si="3"/>
        <v>43</v>
      </c>
      <c r="W50">
        <f t="shared" si="1"/>
        <v>34</v>
      </c>
      <c r="X50">
        <f t="shared" si="4"/>
        <v>10533</v>
      </c>
      <c r="AC50" s="7" t="s">
        <v>166</v>
      </c>
      <c r="AD50" s="8">
        <v>6</v>
      </c>
      <c r="AE50" s="8">
        <v>15</v>
      </c>
      <c r="AF50" s="8">
        <v>43</v>
      </c>
      <c r="AG50" s="8">
        <v>34</v>
      </c>
      <c r="AH50" s="8">
        <v>10533</v>
      </c>
    </row>
    <row r="51" spans="1:34" ht="18.5" thickBot="1" x14ac:dyDescent="0.4">
      <c r="A51" s="3"/>
      <c r="O51" s="7" t="s">
        <v>167</v>
      </c>
      <c r="P51" s="8">
        <v>11</v>
      </c>
      <c r="Q51" s="8">
        <v>18</v>
      </c>
      <c r="R51" s="8">
        <v>10329</v>
      </c>
      <c r="T51">
        <f t="shared" si="2"/>
        <v>11</v>
      </c>
      <c r="U51">
        <f t="shared" si="0"/>
        <v>18</v>
      </c>
      <c r="V51">
        <f t="shared" si="3"/>
        <v>38</v>
      </c>
      <c r="W51">
        <f t="shared" si="1"/>
        <v>31</v>
      </c>
      <c r="X51">
        <f t="shared" si="4"/>
        <v>10329</v>
      </c>
      <c r="AC51" s="7" t="s">
        <v>167</v>
      </c>
      <c r="AD51" s="8">
        <v>11</v>
      </c>
      <c r="AE51" s="8">
        <v>18</v>
      </c>
      <c r="AF51" s="8">
        <v>38</v>
      </c>
      <c r="AG51" s="8">
        <v>31</v>
      </c>
      <c r="AH51" s="8">
        <v>10329</v>
      </c>
    </row>
    <row r="52" spans="1:34" ht="15" thickBot="1" x14ac:dyDescent="0.4">
      <c r="A52" s="7" t="s">
        <v>94</v>
      </c>
      <c r="B52" s="7" t="s">
        <v>27</v>
      </c>
      <c r="C52" s="7" t="s">
        <v>28</v>
      </c>
      <c r="D52" s="7" t="s">
        <v>77</v>
      </c>
      <c r="E52" s="7" t="s">
        <v>78</v>
      </c>
      <c r="F52" s="7" t="s">
        <v>60</v>
      </c>
      <c r="G52" s="7" t="s">
        <v>61</v>
      </c>
      <c r="H52" s="7" t="s">
        <v>62</v>
      </c>
      <c r="I52" s="7" t="s">
        <v>63</v>
      </c>
      <c r="O52" s="7" t="s">
        <v>168</v>
      </c>
      <c r="P52" s="8">
        <v>12</v>
      </c>
      <c r="Q52" s="8">
        <v>6</v>
      </c>
      <c r="R52" s="8">
        <v>9667</v>
      </c>
      <c r="T52">
        <f t="shared" si="2"/>
        <v>12</v>
      </c>
      <c r="U52">
        <f t="shared" si="0"/>
        <v>6</v>
      </c>
      <c r="V52">
        <f t="shared" si="3"/>
        <v>37</v>
      </c>
      <c r="W52">
        <f t="shared" si="1"/>
        <v>43</v>
      </c>
      <c r="X52">
        <f t="shared" si="4"/>
        <v>9667</v>
      </c>
      <c r="AC52" s="7" t="s">
        <v>168</v>
      </c>
      <c r="AD52" s="8">
        <v>12</v>
      </c>
      <c r="AE52" s="8">
        <v>6</v>
      </c>
      <c r="AF52" s="8">
        <v>37</v>
      </c>
      <c r="AG52" s="8">
        <v>43</v>
      </c>
      <c r="AH52" s="8">
        <v>9667</v>
      </c>
    </row>
    <row r="53" spans="1:34" ht="15" thickBot="1" x14ac:dyDescent="0.4">
      <c r="A53" s="7" t="s">
        <v>1</v>
      </c>
      <c r="B53" s="8">
        <v>1089</v>
      </c>
      <c r="C53" s="8">
        <v>0</v>
      </c>
      <c r="D53" s="8">
        <v>0</v>
      </c>
      <c r="E53" s="8">
        <v>10127</v>
      </c>
      <c r="F53" s="8">
        <v>11216</v>
      </c>
      <c r="G53" s="8">
        <v>11216</v>
      </c>
      <c r="H53" s="8">
        <v>0</v>
      </c>
      <c r="I53" s="8">
        <v>0</v>
      </c>
      <c r="O53" s="7" t="s">
        <v>169</v>
      </c>
      <c r="P53" s="8">
        <v>12</v>
      </c>
      <c r="Q53" s="8">
        <v>42</v>
      </c>
      <c r="R53" s="8">
        <v>11317</v>
      </c>
      <c r="T53">
        <f t="shared" si="2"/>
        <v>12</v>
      </c>
      <c r="U53">
        <f t="shared" si="0"/>
        <v>42</v>
      </c>
      <c r="V53">
        <f t="shared" si="3"/>
        <v>37</v>
      </c>
      <c r="W53">
        <f t="shared" si="1"/>
        <v>7</v>
      </c>
      <c r="X53">
        <f t="shared" si="4"/>
        <v>11317</v>
      </c>
      <c r="AC53" s="7" t="s">
        <v>169</v>
      </c>
      <c r="AD53" s="8">
        <v>12</v>
      </c>
      <c r="AE53" s="8">
        <v>42</v>
      </c>
      <c r="AF53" s="8">
        <v>37</v>
      </c>
      <c r="AG53" s="8">
        <v>7</v>
      </c>
      <c r="AH53" s="8">
        <v>11317</v>
      </c>
    </row>
    <row r="54" spans="1:34" ht="15" thickBot="1" x14ac:dyDescent="0.4">
      <c r="A54" s="7" t="s">
        <v>2</v>
      </c>
      <c r="B54" s="8">
        <v>124.5</v>
      </c>
      <c r="C54" s="8">
        <v>8378</v>
      </c>
      <c r="D54" s="8">
        <v>0</v>
      </c>
      <c r="E54" s="8">
        <v>253.5</v>
      </c>
      <c r="F54" s="8">
        <v>8756</v>
      </c>
      <c r="G54" s="8">
        <v>8778</v>
      </c>
      <c r="H54" s="8">
        <v>22</v>
      </c>
      <c r="I54" s="8">
        <v>0.25</v>
      </c>
      <c r="O54" s="7" t="s">
        <v>170</v>
      </c>
      <c r="P54" s="8">
        <v>15</v>
      </c>
      <c r="Q54" s="8">
        <v>31</v>
      </c>
      <c r="R54" s="8">
        <v>10622</v>
      </c>
      <c r="T54">
        <f t="shared" si="2"/>
        <v>15</v>
      </c>
      <c r="U54">
        <f t="shared" si="0"/>
        <v>31</v>
      </c>
      <c r="V54">
        <f t="shared" si="3"/>
        <v>34</v>
      </c>
      <c r="W54">
        <f t="shared" si="1"/>
        <v>18</v>
      </c>
      <c r="X54">
        <f t="shared" si="4"/>
        <v>10622</v>
      </c>
      <c r="AC54" s="7" t="s">
        <v>170</v>
      </c>
      <c r="AD54" s="8">
        <v>15</v>
      </c>
      <c r="AE54" s="8">
        <v>31</v>
      </c>
      <c r="AF54" s="8">
        <v>34</v>
      </c>
      <c r="AG54" s="8">
        <v>18</v>
      </c>
      <c r="AH54" s="8">
        <v>10622</v>
      </c>
    </row>
    <row r="55" spans="1:34" ht="15" thickBot="1" x14ac:dyDescent="0.4">
      <c r="A55" s="7" t="s">
        <v>3</v>
      </c>
      <c r="B55" s="8">
        <v>1089</v>
      </c>
      <c r="C55" s="8">
        <v>0</v>
      </c>
      <c r="D55" s="8">
        <v>0</v>
      </c>
      <c r="E55" s="8">
        <v>9830</v>
      </c>
      <c r="F55" s="8">
        <v>10919</v>
      </c>
      <c r="G55" s="8">
        <v>10919</v>
      </c>
      <c r="H55" s="8">
        <v>0</v>
      </c>
      <c r="I55" s="8">
        <v>0</v>
      </c>
      <c r="O55" s="7" t="s">
        <v>171</v>
      </c>
      <c r="P55" s="8">
        <v>26</v>
      </c>
      <c r="Q55" s="8">
        <v>28</v>
      </c>
      <c r="R55" s="8">
        <v>10119</v>
      </c>
      <c r="T55">
        <f t="shared" si="2"/>
        <v>26</v>
      </c>
      <c r="U55">
        <f t="shared" si="0"/>
        <v>28</v>
      </c>
      <c r="V55">
        <f t="shared" si="3"/>
        <v>23</v>
      </c>
      <c r="W55">
        <f t="shared" si="1"/>
        <v>21</v>
      </c>
      <c r="X55">
        <f t="shared" si="4"/>
        <v>10119</v>
      </c>
      <c r="AC55" s="7" t="s">
        <v>171</v>
      </c>
      <c r="AD55" s="8">
        <v>26</v>
      </c>
      <c r="AE55" s="8">
        <v>28</v>
      </c>
      <c r="AF55" s="8">
        <v>23</v>
      </c>
      <c r="AG55" s="8">
        <v>21</v>
      </c>
      <c r="AH55" s="8">
        <v>10119</v>
      </c>
    </row>
    <row r="56" spans="1:34" ht="18.5" thickBot="1" x14ac:dyDescent="0.4">
      <c r="A56" s="7" t="s">
        <v>4</v>
      </c>
      <c r="B56" s="8">
        <v>839.5</v>
      </c>
      <c r="C56" s="8">
        <v>8378</v>
      </c>
      <c r="D56" s="8">
        <v>0</v>
      </c>
      <c r="E56" s="8">
        <v>253.5</v>
      </c>
      <c r="F56" s="8">
        <v>9471</v>
      </c>
      <c r="G56" s="8">
        <v>9471</v>
      </c>
      <c r="H56" s="8">
        <v>0</v>
      </c>
      <c r="I56" s="8">
        <v>0</v>
      </c>
      <c r="O56" s="3"/>
      <c r="AC56" s="3"/>
    </row>
    <row r="57" spans="1:34" ht="15" thickBot="1" x14ac:dyDescent="0.4">
      <c r="A57" s="7" t="s">
        <v>5</v>
      </c>
      <c r="B57" s="8">
        <v>2097.5</v>
      </c>
      <c r="C57" s="8">
        <v>0</v>
      </c>
      <c r="D57" s="8">
        <v>0</v>
      </c>
      <c r="E57" s="8">
        <v>9130.5</v>
      </c>
      <c r="F57" s="8">
        <v>11228</v>
      </c>
      <c r="G57" s="8">
        <v>11228</v>
      </c>
      <c r="H57" s="8">
        <v>0</v>
      </c>
      <c r="I57" s="8">
        <v>0</v>
      </c>
      <c r="O57" s="7" t="s">
        <v>30</v>
      </c>
      <c r="P57" s="7" t="s">
        <v>27</v>
      </c>
      <c r="Q57" s="7" t="s">
        <v>28</v>
      </c>
      <c r="AC57" s="7" t="s">
        <v>30</v>
      </c>
      <c r="AD57" s="7" t="s">
        <v>27</v>
      </c>
      <c r="AE57" s="7" t="s">
        <v>28</v>
      </c>
      <c r="AF57" s="7" t="s">
        <v>77</v>
      </c>
      <c r="AG57" s="7" t="s">
        <v>78</v>
      </c>
    </row>
    <row r="58" spans="1:34" ht="20" thickBot="1" x14ac:dyDescent="0.4">
      <c r="A58" s="7" t="s">
        <v>6</v>
      </c>
      <c r="B58" s="8">
        <v>1089</v>
      </c>
      <c r="C58" s="8">
        <v>8378</v>
      </c>
      <c r="D58" s="8">
        <v>0</v>
      </c>
      <c r="E58" s="8">
        <v>0</v>
      </c>
      <c r="F58" s="8">
        <v>9467</v>
      </c>
      <c r="G58" s="8">
        <v>9467</v>
      </c>
      <c r="H58" s="8">
        <v>0</v>
      </c>
      <c r="I58" s="8">
        <v>0</v>
      </c>
      <c r="O58" s="7" t="s">
        <v>31</v>
      </c>
      <c r="P58" s="8" t="s">
        <v>287</v>
      </c>
      <c r="Q58" s="8" t="s">
        <v>33</v>
      </c>
      <c r="AC58" s="7" t="s">
        <v>31</v>
      </c>
      <c r="AD58" s="8" t="s">
        <v>304</v>
      </c>
      <c r="AE58" s="8" t="s">
        <v>305</v>
      </c>
      <c r="AF58" s="8" t="s">
        <v>306</v>
      </c>
      <c r="AG58" s="8" t="s">
        <v>307</v>
      </c>
    </row>
    <row r="59" spans="1:34" ht="20" thickBot="1" x14ac:dyDescent="0.4">
      <c r="A59" s="7" t="s">
        <v>7</v>
      </c>
      <c r="B59" s="8">
        <v>839.5</v>
      </c>
      <c r="C59" s="8">
        <v>0</v>
      </c>
      <c r="D59" s="8">
        <v>0</v>
      </c>
      <c r="E59" s="8">
        <v>10273.5</v>
      </c>
      <c r="F59" s="8">
        <v>11113</v>
      </c>
      <c r="G59" s="8">
        <v>11113</v>
      </c>
      <c r="H59" s="8">
        <v>0</v>
      </c>
      <c r="I59" s="8">
        <v>0</v>
      </c>
      <c r="O59" s="7" t="s">
        <v>34</v>
      </c>
      <c r="P59" s="8" t="s">
        <v>287</v>
      </c>
      <c r="Q59" s="8" t="s">
        <v>33</v>
      </c>
      <c r="AC59" s="7" t="s">
        <v>34</v>
      </c>
      <c r="AD59" s="8" t="s">
        <v>308</v>
      </c>
      <c r="AE59" s="8" t="s">
        <v>305</v>
      </c>
      <c r="AF59" s="8" t="s">
        <v>306</v>
      </c>
      <c r="AG59" s="8" t="s">
        <v>307</v>
      </c>
    </row>
    <row r="60" spans="1:34" ht="20" thickBot="1" x14ac:dyDescent="0.4">
      <c r="A60" s="7" t="s">
        <v>8</v>
      </c>
      <c r="B60" s="8">
        <v>2097.5</v>
      </c>
      <c r="C60" s="8">
        <v>4313</v>
      </c>
      <c r="D60" s="8">
        <v>0</v>
      </c>
      <c r="E60" s="8">
        <v>4421.5</v>
      </c>
      <c r="F60" s="8">
        <v>10832</v>
      </c>
      <c r="G60" s="8">
        <v>10832</v>
      </c>
      <c r="H60" s="8">
        <v>0</v>
      </c>
      <c r="I60" s="8">
        <v>0</v>
      </c>
      <c r="O60" s="7" t="s">
        <v>35</v>
      </c>
      <c r="P60" s="8" t="s">
        <v>287</v>
      </c>
      <c r="Q60" s="8" t="s">
        <v>33</v>
      </c>
      <c r="AC60" s="7" t="s">
        <v>35</v>
      </c>
      <c r="AD60" s="8" t="s">
        <v>308</v>
      </c>
      <c r="AE60" s="8" t="s">
        <v>305</v>
      </c>
      <c r="AF60" s="8" t="s">
        <v>306</v>
      </c>
      <c r="AG60" s="8" t="s">
        <v>307</v>
      </c>
    </row>
    <row r="61" spans="1:34" ht="20" thickBot="1" x14ac:dyDescent="0.4">
      <c r="A61" s="7" t="s">
        <v>9</v>
      </c>
      <c r="B61" s="8">
        <v>124.5</v>
      </c>
      <c r="C61" s="8">
        <v>252</v>
      </c>
      <c r="D61" s="8">
        <v>0</v>
      </c>
      <c r="E61" s="8">
        <v>9130.5</v>
      </c>
      <c r="F61" s="8">
        <v>9507</v>
      </c>
      <c r="G61" s="8">
        <v>9485</v>
      </c>
      <c r="H61" s="8">
        <v>-22</v>
      </c>
      <c r="I61" s="8">
        <v>-0.23</v>
      </c>
      <c r="O61" s="7" t="s">
        <v>37</v>
      </c>
      <c r="P61" s="8" t="s">
        <v>287</v>
      </c>
      <c r="Q61" s="8" t="s">
        <v>33</v>
      </c>
      <c r="AC61" s="7" t="s">
        <v>37</v>
      </c>
      <c r="AD61" s="8" t="s">
        <v>308</v>
      </c>
      <c r="AE61" s="8" t="s">
        <v>305</v>
      </c>
      <c r="AF61" s="8" t="s">
        <v>306</v>
      </c>
      <c r="AG61" s="8" t="s">
        <v>307</v>
      </c>
    </row>
    <row r="62" spans="1:34" ht="20" thickBot="1" x14ac:dyDescent="0.4">
      <c r="A62" s="7" t="s">
        <v>10</v>
      </c>
      <c r="B62" s="8">
        <v>0</v>
      </c>
      <c r="C62" s="8">
        <v>4313</v>
      </c>
      <c r="D62" s="8">
        <v>150.5</v>
      </c>
      <c r="E62" s="8">
        <v>4322.5</v>
      </c>
      <c r="F62" s="8">
        <v>8786</v>
      </c>
      <c r="G62" s="8">
        <v>8786</v>
      </c>
      <c r="H62" s="8">
        <v>0</v>
      </c>
      <c r="I62" s="8">
        <v>0</v>
      </c>
      <c r="O62" s="7" t="s">
        <v>39</v>
      </c>
      <c r="P62" s="8" t="s">
        <v>287</v>
      </c>
      <c r="Q62" s="8" t="s">
        <v>33</v>
      </c>
      <c r="AC62" s="7" t="s">
        <v>39</v>
      </c>
      <c r="AD62" s="8" t="s">
        <v>308</v>
      </c>
      <c r="AE62" s="8" t="s">
        <v>305</v>
      </c>
      <c r="AF62" s="8" t="s">
        <v>306</v>
      </c>
      <c r="AG62" s="8" t="s">
        <v>309</v>
      </c>
    </row>
    <row r="63" spans="1:34" ht="20" thickBot="1" x14ac:dyDescent="0.4">
      <c r="A63" s="7" t="s">
        <v>11</v>
      </c>
      <c r="B63" s="8">
        <v>0</v>
      </c>
      <c r="C63" s="8">
        <v>8378</v>
      </c>
      <c r="D63" s="8">
        <v>0</v>
      </c>
      <c r="E63" s="8">
        <v>0</v>
      </c>
      <c r="F63" s="8">
        <v>8378</v>
      </c>
      <c r="G63" s="8">
        <v>8378</v>
      </c>
      <c r="H63" s="8">
        <v>0</v>
      </c>
      <c r="I63" s="8">
        <v>0</v>
      </c>
      <c r="O63" s="7" t="s">
        <v>40</v>
      </c>
      <c r="P63" s="8" t="s">
        <v>287</v>
      </c>
      <c r="Q63" s="8" t="s">
        <v>33</v>
      </c>
      <c r="AC63" s="7" t="s">
        <v>40</v>
      </c>
      <c r="AD63" s="8" t="s">
        <v>308</v>
      </c>
      <c r="AE63" s="8" t="s">
        <v>305</v>
      </c>
      <c r="AF63" s="8" t="s">
        <v>306</v>
      </c>
      <c r="AG63" s="8" t="s">
        <v>309</v>
      </c>
    </row>
    <row r="64" spans="1:34" ht="20" thickBot="1" x14ac:dyDescent="0.4">
      <c r="A64" s="7" t="s">
        <v>12</v>
      </c>
      <c r="B64" s="8">
        <v>2097.5</v>
      </c>
      <c r="C64" s="8">
        <v>4313</v>
      </c>
      <c r="D64" s="8">
        <v>0</v>
      </c>
      <c r="E64" s="8">
        <v>4322.5</v>
      </c>
      <c r="F64" s="8">
        <v>10733</v>
      </c>
      <c r="G64" s="8">
        <v>10733</v>
      </c>
      <c r="H64" s="8">
        <v>0</v>
      </c>
      <c r="I64" s="8">
        <v>0</v>
      </c>
      <c r="O64" s="7" t="s">
        <v>41</v>
      </c>
      <c r="P64" s="8" t="s">
        <v>287</v>
      </c>
      <c r="Q64" s="8" t="s">
        <v>33</v>
      </c>
      <c r="AC64" s="7" t="s">
        <v>41</v>
      </c>
      <c r="AD64" s="8" t="s">
        <v>310</v>
      </c>
      <c r="AE64" s="8" t="s">
        <v>305</v>
      </c>
      <c r="AF64" s="8" t="s">
        <v>306</v>
      </c>
      <c r="AG64" s="8" t="s">
        <v>309</v>
      </c>
    </row>
    <row r="65" spans="1:33" ht="20" thickBot="1" x14ac:dyDescent="0.4">
      <c r="A65" s="7" t="s">
        <v>13</v>
      </c>
      <c r="B65" s="8">
        <v>839.5</v>
      </c>
      <c r="C65" s="8">
        <v>252</v>
      </c>
      <c r="D65" s="8">
        <v>0</v>
      </c>
      <c r="E65" s="8">
        <v>9130.5</v>
      </c>
      <c r="F65" s="8">
        <v>10222</v>
      </c>
      <c r="G65" s="8">
        <v>10222</v>
      </c>
      <c r="H65" s="8">
        <v>0</v>
      </c>
      <c r="I65" s="8">
        <v>0</v>
      </c>
      <c r="O65" s="7" t="s">
        <v>44</v>
      </c>
      <c r="P65" s="8" t="s">
        <v>287</v>
      </c>
      <c r="Q65" s="8" t="s">
        <v>33</v>
      </c>
      <c r="AC65" s="7" t="s">
        <v>44</v>
      </c>
      <c r="AD65" s="8" t="s">
        <v>311</v>
      </c>
      <c r="AE65" s="8" t="s">
        <v>305</v>
      </c>
      <c r="AF65" s="8" t="s">
        <v>306</v>
      </c>
      <c r="AG65" s="8" t="s">
        <v>312</v>
      </c>
    </row>
    <row r="66" spans="1:33" ht="20" thickBot="1" x14ac:dyDescent="0.4">
      <c r="O66" s="7" t="s">
        <v>46</v>
      </c>
      <c r="P66" s="8" t="s">
        <v>288</v>
      </c>
      <c r="Q66" s="8" t="s">
        <v>33</v>
      </c>
      <c r="AC66" s="7" t="s">
        <v>46</v>
      </c>
      <c r="AD66" s="8" t="s">
        <v>313</v>
      </c>
      <c r="AE66" s="8" t="s">
        <v>305</v>
      </c>
      <c r="AF66" s="8" t="s">
        <v>306</v>
      </c>
      <c r="AG66" s="8" t="s">
        <v>314</v>
      </c>
    </row>
    <row r="67" spans="1:33" ht="20" thickBot="1" x14ac:dyDescent="0.4">
      <c r="A67" s="9" t="s">
        <v>64</v>
      </c>
      <c r="B67" s="10">
        <v>20899.5</v>
      </c>
      <c r="O67" s="7" t="s">
        <v>47</v>
      </c>
      <c r="P67" s="8" t="s">
        <v>289</v>
      </c>
      <c r="Q67" s="8" t="s">
        <v>33</v>
      </c>
      <c r="AC67" s="7" t="s">
        <v>47</v>
      </c>
      <c r="AD67" s="8" t="s">
        <v>315</v>
      </c>
      <c r="AE67" s="8" t="s">
        <v>305</v>
      </c>
      <c r="AF67" s="8" t="s">
        <v>306</v>
      </c>
      <c r="AG67" s="8" t="s">
        <v>316</v>
      </c>
    </row>
    <row r="68" spans="1:33" ht="20" thickBot="1" x14ac:dyDescent="0.4">
      <c r="A68" s="9" t="s">
        <v>65</v>
      </c>
      <c r="B68" s="10">
        <v>0</v>
      </c>
      <c r="O68" s="7" t="s">
        <v>50</v>
      </c>
      <c r="P68" s="8" t="s">
        <v>289</v>
      </c>
      <c r="Q68" s="8" t="s">
        <v>33</v>
      </c>
      <c r="AC68" s="7" t="s">
        <v>50</v>
      </c>
      <c r="AD68" s="8" t="s">
        <v>317</v>
      </c>
      <c r="AE68" s="8" t="s">
        <v>305</v>
      </c>
      <c r="AF68" s="8" t="s">
        <v>306</v>
      </c>
      <c r="AG68" s="8" t="s">
        <v>318</v>
      </c>
    </row>
    <row r="69" spans="1:33" ht="20" thickBot="1" x14ac:dyDescent="0.4">
      <c r="A69" s="9" t="s">
        <v>66</v>
      </c>
      <c r="B69" s="10">
        <v>130628</v>
      </c>
      <c r="O69" s="7" t="s">
        <v>52</v>
      </c>
      <c r="P69" s="8" t="s">
        <v>290</v>
      </c>
      <c r="Q69" s="8" t="s">
        <v>33</v>
      </c>
      <c r="AC69" s="7" t="s">
        <v>52</v>
      </c>
      <c r="AD69" s="8" t="s">
        <v>319</v>
      </c>
      <c r="AE69" s="8" t="s">
        <v>305</v>
      </c>
      <c r="AF69" s="8" t="s">
        <v>306</v>
      </c>
      <c r="AG69" s="8" t="s">
        <v>318</v>
      </c>
    </row>
    <row r="70" spans="1:33" ht="20" thickBot="1" x14ac:dyDescent="0.4">
      <c r="A70" s="9" t="s">
        <v>67</v>
      </c>
      <c r="B70" s="10">
        <v>130628</v>
      </c>
      <c r="O70" s="7" t="s">
        <v>55</v>
      </c>
      <c r="P70" s="8" t="s">
        <v>291</v>
      </c>
      <c r="Q70" s="8" t="s">
        <v>33</v>
      </c>
      <c r="AC70" s="7" t="s">
        <v>55</v>
      </c>
      <c r="AD70" s="8" t="s">
        <v>320</v>
      </c>
      <c r="AE70" s="8" t="s">
        <v>305</v>
      </c>
      <c r="AF70" s="8" t="s">
        <v>33</v>
      </c>
      <c r="AG70" s="8" t="s">
        <v>318</v>
      </c>
    </row>
    <row r="71" spans="1:33" ht="20" thickBot="1" x14ac:dyDescent="0.4">
      <c r="A71" s="9" t="s">
        <v>68</v>
      </c>
      <c r="B71" s="10">
        <v>0</v>
      </c>
      <c r="O71" s="7" t="s">
        <v>209</v>
      </c>
      <c r="P71" s="8" t="s">
        <v>291</v>
      </c>
      <c r="Q71" s="8" t="s">
        <v>33</v>
      </c>
      <c r="AC71" s="7" t="s">
        <v>209</v>
      </c>
      <c r="AD71" s="8" t="s">
        <v>320</v>
      </c>
      <c r="AE71" s="8" t="s">
        <v>305</v>
      </c>
      <c r="AF71" s="8" t="s">
        <v>33</v>
      </c>
      <c r="AG71" s="8" t="s">
        <v>318</v>
      </c>
    </row>
    <row r="72" spans="1:33" ht="20" thickBot="1" x14ac:dyDescent="0.4">
      <c r="A72" s="9" t="s">
        <v>69</v>
      </c>
      <c r="B72" s="10"/>
      <c r="O72" s="7" t="s">
        <v>211</v>
      </c>
      <c r="P72" s="8" t="s">
        <v>292</v>
      </c>
      <c r="Q72" s="8" t="s">
        <v>33</v>
      </c>
      <c r="AC72" s="7" t="s">
        <v>211</v>
      </c>
      <c r="AD72" s="8" t="s">
        <v>320</v>
      </c>
      <c r="AE72" s="8" t="s">
        <v>305</v>
      </c>
      <c r="AF72" s="8" t="s">
        <v>33</v>
      </c>
      <c r="AG72" s="8" t="s">
        <v>321</v>
      </c>
    </row>
    <row r="73" spans="1:33" ht="20" thickBot="1" x14ac:dyDescent="0.4">
      <c r="A73" s="9" t="s">
        <v>70</v>
      </c>
      <c r="B73" s="10"/>
      <c r="O73" s="7" t="s">
        <v>214</v>
      </c>
      <c r="P73" s="8" t="s">
        <v>293</v>
      </c>
      <c r="Q73" s="8" t="s">
        <v>33</v>
      </c>
      <c r="AC73" s="7" t="s">
        <v>214</v>
      </c>
      <c r="AD73" s="8" t="s">
        <v>322</v>
      </c>
      <c r="AE73" s="8" t="s">
        <v>305</v>
      </c>
      <c r="AF73" s="8" t="s">
        <v>33</v>
      </c>
      <c r="AG73" s="8" t="s">
        <v>323</v>
      </c>
    </row>
    <row r="74" spans="1:33" ht="20" thickBot="1" x14ac:dyDescent="0.4">
      <c r="A74" s="9" t="s">
        <v>71</v>
      </c>
      <c r="B74" s="10">
        <v>0</v>
      </c>
      <c r="O74" s="7" t="s">
        <v>218</v>
      </c>
      <c r="P74" s="8" t="s">
        <v>293</v>
      </c>
      <c r="Q74" s="8" t="s">
        <v>33</v>
      </c>
      <c r="AC74" s="7" t="s">
        <v>218</v>
      </c>
      <c r="AD74" s="8" t="s">
        <v>322</v>
      </c>
      <c r="AE74" s="8" t="s">
        <v>305</v>
      </c>
      <c r="AF74" s="8" t="s">
        <v>33</v>
      </c>
      <c r="AG74" s="8" t="s">
        <v>323</v>
      </c>
    </row>
    <row r="75" spans="1:33" ht="20" thickBot="1" x14ac:dyDescent="0.4">
      <c r="O75" s="7" t="s">
        <v>221</v>
      </c>
      <c r="P75" s="8" t="s">
        <v>293</v>
      </c>
      <c r="Q75" s="8" t="s">
        <v>33</v>
      </c>
      <c r="AC75" s="7" t="s">
        <v>221</v>
      </c>
      <c r="AD75" s="8" t="s">
        <v>322</v>
      </c>
      <c r="AE75" s="8" t="s">
        <v>305</v>
      </c>
      <c r="AF75" s="8" t="s">
        <v>33</v>
      </c>
      <c r="AG75" s="8" t="s">
        <v>323</v>
      </c>
    </row>
    <row r="76" spans="1:33" ht="20" thickBot="1" x14ac:dyDescent="0.4">
      <c r="A76" s="1" t="s">
        <v>95</v>
      </c>
      <c r="O76" s="7" t="s">
        <v>224</v>
      </c>
      <c r="P76" s="8" t="s">
        <v>293</v>
      </c>
      <c r="Q76" s="8" t="s">
        <v>33</v>
      </c>
      <c r="AC76" s="7" t="s">
        <v>224</v>
      </c>
      <c r="AD76" s="8" t="s">
        <v>322</v>
      </c>
      <c r="AE76" s="8" t="s">
        <v>33</v>
      </c>
      <c r="AF76" s="8" t="s">
        <v>33</v>
      </c>
      <c r="AG76" s="8" t="s">
        <v>324</v>
      </c>
    </row>
    <row r="77" spans="1:33" ht="20" thickBot="1" x14ac:dyDescent="0.4">
      <c r="O77" s="7" t="s">
        <v>226</v>
      </c>
      <c r="P77" s="8" t="s">
        <v>293</v>
      </c>
      <c r="Q77" s="8" t="s">
        <v>33</v>
      </c>
      <c r="AC77" s="7" t="s">
        <v>226</v>
      </c>
      <c r="AD77" s="8" t="s">
        <v>325</v>
      </c>
      <c r="AE77" s="8" t="s">
        <v>33</v>
      </c>
      <c r="AF77" s="8" t="s">
        <v>33</v>
      </c>
      <c r="AG77" s="8" t="s">
        <v>324</v>
      </c>
    </row>
    <row r="78" spans="1:33" ht="20" thickBot="1" x14ac:dyDescent="0.4">
      <c r="A78" s="11" t="s">
        <v>96</v>
      </c>
      <c r="O78" s="7" t="s">
        <v>229</v>
      </c>
      <c r="P78" s="8" t="s">
        <v>293</v>
      </c>
      <c r="Q78" s="8" t="s">
        <v>33</v>
      </c>
      <c r="AC78" s="7" t="s">
        <v>229</v>
      </c>
      <c r="AD78" s="8" t="s">
        <v>326</v>
      </c>
      <c r="AE78" s="8" t="s">
        <v>33</v>
      </c>
      <c r="AF78" s="8" t="s">
        <v>33</v>
      </c>
      <c r="AG78" s="8" t="s">
        <v>327</v>
      </c>
    </row>
    <row r="79" spans="1:33" ht="15" thickBot="1" x14ac:dyDescent="0.4">
      <c r="A79" s="11" t="s">
        <v>97</v>
      </c>
      <c r="O79" s="7" t="s">
        <v>231</v>
      </c>
      <c r="P79" s="8" t="s">
        <v>294</v>
      </c>
      <c r="Q79" s="8" t="s">
        <v>33</v>
      </c>
      <c r="AC79" s="7" t="s">
        <v>231</v>
      </c>
      <c r="AD79" s="8" t="s">
        <v>328</v>
      </c>
      <c r="AE79" s="8" t="s">
        <v>33</v>
      </c>
      <c r="AF79" s="8" t="s">
        <v>33</v>
      </c>
      <c r="AG79" s="8" t="s">
        <v>329</v>
      </c>
    </row>
    <row r="80" spans="1:33" ht="15" thickBot="1" x14ac:dyDescent="0.4">
      <c r="O80" s="7" t="s">
        <v>233</v>
      </c>
      <c r="P80" s="8" t="s">
        <v>294</v>
      </c>
      <c r="Q80" s="8" t="s">
        <v>33</v>
      </c>
      <c r="AC80" s="7" t="s">
        <v>233</v>
      </c>
      <c r="AD80" s="8" t="s">
        <v>328</v>
      </c>
      <c r="AE80" s="8" t="s">
        <v>33</v>
      </c>
      <c r="AF80" s="8" t="s">
        <v>33</v>
      </c>
      <c r="AG80" s="8" t="s">
        <v>330</v>
      </c>
    </row>
    <row r="81" spans="15:33" ht="15" thickBot="1" x14ac:dyDescent="0.4">
      <c r="O81" s="7" t="s">
        <v>235</v>
      </c>
      <c r="P81" s="8" t="s">
        <v>294</v>
      </c>
      <c r="Q81" s="8" t="s">
        <v>33</v>
      </c>
      <c r="AC81" s="7" t="s">
        <v>235</v>
      </c>
      <c r="AD81" s="8" t="s">
        <v>328</v>
      </c>
      <c r="AE81" s="8" t="s">
        <v>33</v>
      </c>
      <c r="AF81" s="8" t="s">
        <v>33</v>
      </c>
      <c r="AG81" s="8" t="s">
        <v>331</v>
      </c>
    </row>
    <row r="82" spans="15:33" ht="15" thickBot="1" x14ac:dyDescent="0.4">
      <c r="O82" s="7" t="s">
        <v>236</v>
      </c>
      <c r="P82" s="8" t="s">
        <v>294</v>
      </c>
      <c r="Q82" s="8" t="s">
        <v>33</v>
      </c>
      <c r="AC82" s="7" t="s">
        <v>236</v>
      </c>
      <c r="AD82" s="8" t="s">
        <v>332</v>
      </c>
      <c r="AE82" s="8" t="s">
        <v>33</v>
      </c>
      <c r="AF82" s="8" t="s">
        <v>33</v>
      </c>
      <c r="AG82" s="8" t="s">
        <v>333</v>
      </c>
    </row>
    <row r="83" spans="15:33" ht="15" thickBot="1" x14ac:dyDescent="0.4">
      <c r="O83" s="7" t="s">
        <v>239</v>
      </c>
      <c r="P83" s="8" t="s">
        <v>294</v>
      </c>
      <c r="Q83" s="8" t="s">
        <v>33</v>
      </c>
      <c r="AC83" s="7" t="s">
        <v>239</v>
      </c>
      <c r="AD83" s="8" t="s">
        <v>332</v>
      </c>
      <c r="AE83" s="8" t="s">
        <v>33</v>
      </c>
      <c r="AF83" s="8" t="s">
        <v>33</v>
      </c>
      <c r="AG83" s="8" t="s">
        <v>334</v>
      </c>
    </row>
    <row r="84" spans="15:33" ht="15" thickBot="1" x14ac:dyDescent="0.4">
      <c r="O84" s="7" t="s">
        <v>241</v>
      </c>
      <c r="P84" s="8" t="s">
        <v>295</v>
      </c>
      <c r="Q84" s="8" t="s">
        <v>33</v>
      </c>
      <c r="AC84" s="7" t="s">
        <v>241</v>
      </c>
      <c r="AD84" s="8" t="s">
        <v>332</v>
      </c>
      <c r="AE84" s="8" t="s">
        <v>33</v>
      </c>
      <c r="AF84" s="8" t="s">
        <v>33</v>
      </c>
      <c r="AG84" s="8" t="s">
        <v>334</v>
      </c>
    </row>
    <row r="85" spans="15:33" ht="15" thickBot="1" x14ac:dyDescent="0.4">
      <c r="O85" s="7" t="s">
        <v>244</v>
      </c>
      <c r="P85" s="8" t="s">
        <v>295</v>
      </c>
      <c r="Q85" s="8" t="s">
        <v>33</v>
      </c>
      <c r="AC85" s="7" t="s">
        <v>244</v>
      </c>
      <c r="AD85" s="8" t="s">
        <v>332</v>
      </c>
      <c r="AE85" s="8" t="s">
        <v>33</v>
      </c>
      <c r="AF85" s="8" t="s">
        <v>33</v>
      </c>
      <c r="AG85" s="8" t="s">
        <v>334</v>
      </c>
    </row>
    <row r="86" spans="15:33" ht="15" thickBot="1" x14ac:dyDescent="0.4">
      <c r="O86" s="7" t="s">
        <v>246</v>
      </c>
      <c r="P86" s="8" t="s">
        <v>295</v>
      </c>
      <c r="Q86" s="8" t="s">
        <v>33</v>
      </c>
      <c r="AC86" s="7" t="s">
        <v>246</v>
      </c>
      <c r="AD86" s="8" t="s">
        <v>332</v>
      </c>
      <c r="AE86" s="8" t="s">
        <v>33</v>
      </c>
      <c r="AF86" s="8" t="s">
        <v>33</v>
      </c>
      <c r="AG86" s="8" t="s">
        <v>335</v>
      </c>
    </row>
    <row r="87" spans="15:33" ht="15" thickBot="1" x14ac:dyDescent="0.4">
      <c r="O87" s="7" t="s">
        <v>247</v>
      </c>
      <c r="P87" s="8" t="s">
        <v>295</v>
      </c>
      <c r="Q87" s="8" t="s">
        <v>33</v>
      </c>
      <c r="AC87" s="7" t="s">
        <v>247</v>
      </c>
      <c r="AD87" s="8" t="s">
        <v>332</v>
      </c>
      <c r="AE87" s="8" t="s">
        <v>33</v>
      </c>
      <c r="AF87" s="8" t="s">
        <v>33</v>
      </c>
      <c r="AG87" s="8" t="s">
        <v>335</v>
      </c>
    </row>
    <row r="88" spans="15:33" ht="15" thickBot="1" x14ac:dyDescent="0.4">
      <c r="O88" s="7" t="s">
        <v>249</v>
      </c>
      <c r="P88" s="8" t="s">
        <v>295</v>
      </c>
      <c r="Q88" s="8" t="s">
        <v>33</v>
      </c>
      <c r="AC88" s="7" t="s">
        <v>249</v>
      </c>
      <c r="AD88" s="8" t="s">
        <v>332</v>
      </c>
      <c r="AE88" s="8" t="s">
        <v>33</v>
      </c>
      <c r="AF88" s="8" t="s">
        <v>33</v>
      </c>
      <c r="AG88" s="8" t="s">
        <v>335</v>
      </c>
    </row>
    <row r="89" spans="15:33" ht="15" thickBot="1" x14ac:dyDescent="0.4">
      <c r="O89" s="7" t="s">
        <v>251</v>
      </c>
      <c r="P89" s="8" t="s">
        <v>295</v>
      </c>
      <c r="Q89" s="8" t="s">
        <v>33</v>
      </c>
      <c r="AC89" s="7" t="s">
        <v>251</v>
      </c>
      <c r="AD89" s="8" t="s">
        <v>336</v>
      </c>
      <c r="AE89" s="8" t="s">
        <v>33</v>
      </c>
      <c r="AF89" s="8" t="s">
        <v>33</v>
      </c>
      <c r="AG89" s="8" t="s">
        <v>337</v>
      </c>
    </row>
    <row r="90" spans="15:33" ht="20" thickBot="1" x14ac:dyDescent="0.4">
      <c r="O90" s="7" t="s">
        <v>252</v>
      </c>
      <c r="P90" s="8" t="s">
        <v>296</v>
      </c>
      <c r="Q90" s="8" t="s">
        <v>33</v>
      </c>
      <c r="AC90" s="7" t="s">
        <v>252</v>
      </c>
      <c r="AD90" s="8" t="s">
        <v>338</v>
      </c>
      <c r="AE90" s="8" t="s">
        <v>33</v>
      </c>
      <c r="AF90" s="8" t="s">
        <v>33</v>
      </c>
      <c r="AG90" s="8" t="s">
        <v>337</v>
      </c>
    </row>
    <row r="91" spans="15:33" ht="20" thickBot="1" x14ac:dyDescent="0.4">
      <c r="O91" s="7" t="s">
        <v>255</v>
      </c>
      <c r="P91" s="8" t="s">
        <v>296</v>
      </c>
      <c r="Q91" s="8" t="s">
        <v>33</v>
      </c>
      <c r="AC91" s="7" t="s">
        <v>255</v>
      </c>
      <c r="AD91" s="8" t="s">
        <v>338</v>
      </c>
      <c r="AE91" s="8" t="s">
        <v>33</v>
      </c>
      <c r="AF91" s="8" t="s">
        <v>33</v>
      </c>
      <c r="AG91" s="8" t="s">
        <v>337</v>
      </c>
    </row>
    <row r="92" spans="15:33" ht="20" thickBot="1" x14ac:dyDescent="0.4">
      <c r="O92" s="7" t="s">
        <v>257</v>
      </c>
      <c r="P92" s="8" t="s">
        <v>296</v>
      </c>
      <c r="Q92" s="8" t="s">
        <v>33</v>
      </c>
      <c r="AC92" s="7" t="s">
        <v>257</v>
      </c>
      <c r="AD92" s="8" t="s">
        <v>339</v>
      </c>
      <c r="AE92" s="8" t="s">
        <v>33</v>
      </c>
      <c r="AF92" s="8" t="s">
        <v>33</v>
      </c>
      <c r="AG92" s="8" t="s">
        <v>340</v>
      </c>
    </row>
    <row r="93" spans="15:33" ht="20" thickBot="1" x14ac:dyDescent="0.4">
      <c r="O93" s="7" t="s">
        <v>259</v>
      </c>
      <c r="P93" s="8" t="s">
        <v>296</v>
      </c>
      <c r="Q93" s="8" t="s">
        <v>33</v>
      </c>
      <c r="AC93" s="7" t="s">
        <v>259</v>
      </c>
      <c r="AD93" s="8" t="s">
        <v>341</v>
      </c>
      <c r="AE93" s="8" t="s">
        <v>33</v>
      </c>
      <c r="AF93" s="8" t="s">
        <v>33</v>
      </c>
      <c r="AG93" s="8" t="s">
        <v>342</v>
      </c>
    </row>
    <row r="94" spans="15:33" ht="15" thickBot="1" x14ac:dyDescent="0.4">
      <c r="O94" s="7" t="s">
        <v>261</v>
      </c>
      <c r="P94" s="8" t="s">
        <v>297</v>
      </c>
      <c r="Q94" s="8" t="s">
        <v>33</v>
      </c>
      <c r="AC94" s="7" t="s">
        <v>261</v>
      </c>
      <c r="AD94" s="8" t="s">
        <v>343</v>
      </c>
      <c r="AE94" s="8" t="s">
        <v>33</v>
      </c>
      <c r="AF94" s="8" t="s">
        <v>33</v>
      </c>
      <c r="AG94" s="8" t="s">
        <v>342</v>
      </c>
    </row>
    <row r="95" spans="15:33" ht="15" thickBot="1" x14ac:dyDescent="0.4">
      <c r="O95" s="7" t="s">
        <v>264</v>
      </c>
      <c r="P95" s="8" t="s">
        <v>297</v>
      </c>
      <c r="Q95" s="8" t="s">
        <v>33</v>
      </c>
      <c r="AC95" s="7" t="s">
        <v>264</v>
      </c>
      <c r="AD95" s="8" t="s">
        <v>344</v>
      </c>
      <c r="AE95" s="8" t="s">
        <v>33</v>
      </c>
      <c r="AF95" s="8" t="s">
        <v>33</v>
      </c>
      <c r="AG95" s="8" t="s">
        <v>342</v>
      </c>
    </row>
    <row r="96" spans="15:33" ht="15" thickBot="1" x14ac:dyDescent="0.4">
      <c r="O96" s="7" t="s">
        <v>266</v>
      </c>
      <c r="P96" s="8" t="s">
        <v>297</v>
      </c>
      <c r="Q96" s="8" t="s">
        <v>33</v>
      </c>
      <c r="AC96" s="7" t="s">
        <v>266</v>
      </c>
      <c r="AD96" s="8" t="s">
        <v>344</v>
      </c>
      <c r="AE96" s="8" t="s">
        <v>33</v>
      </c>
      <c r="AF96" s="8" t="s">
        <v>33</v>
      </c>
      <c r="AG96" s="8" t="s">
        <v>342</v>
      </c>
    </row>
    <row r="97" spans="15:33" ht="15" thickBot="1" x14ac:dyDescent="0.4">
      <c r="O97" s="7" t="s">
        <v>267</v>
      </c>
      <c r="P97" s="8" t="s">
        <v>297</v>
      </c>
      <c r="Q97" s="8" t="s">
        <v>33</v>
      </c>
      <c r="AC97" s="7" t="s">
        <v>267</v>
      </c>
      <c r="AD97" s="8" t="s">
        <v>344</v>
      </c>
      <c r="AE97" s="8" t="s">
        <v>33</v>
      </c>
      <c r="AF97" s="8" t="s">
        <v>33</v>
      </c>
      <c r="AG97" s="8" t="s">
        <v>345</v>
      </c>
    </row>
    <row r="98" spans="15:33" ht="15" thickBot="1" x14ac:dyDescent="0.4">
      <c r="O98" s="7" t="s">
        <v>270</v>
      </c>
      <c r="P98" s="8" t="s">
        <v>298</v>
      </c>
      <c r="Q98" s="8" t="s">
        <v>33</v>
      </c>
      <c r="AC98" s="7" t="s">
        <v>270</v>
      </c>
      <c r="AD98" s="8" t="s">
        <v>344</v>
      </c>
      <c r="AE98" s="8" t="s">
        <v>33</v>
      </c>
      <c r="AF98" s="8" t="s">
        <v>33</v>
      </c>
      <c r="AG98" s="8" t="s">
        <v>345</v>
      </c>
    </row>
    <row r="99" spans="15:33" ht="15" thickBot="1" x14ac:dyDescent="0.4">
      <c r="O99" s="7" t="s">
        <v>273</v>
      </c>
      <c r="P99" s="8" t="s">
        <v>299</v>
      </c>
      <c r="Q99" s="8" t="s">
        <v>33</v>
      </c>
      <c r="AC99" s="7" t="s">
        <v>273</v>
      </c>
      <c r="AD99" s="8" t="s">
        <v>346</v>
      </c>
      <c r="AE99" s="8" t="s">
        <v>33</v>
      </c>
      <c r="AF99" s="8" t="s">
        <v>33</v>
      </c>
      <c r="AG99" s="8" t="s">
        <v>347</v>
      </c>
    </row>
    <row r="100" spans="15:33" ht="15" thickBot="1" x14ac:dyDescent="0.4">
      <c r="O100" s="7" t="s">
        <v>275</v>
      </c>
      <c r="P100" s="8" t="s">
        <v>299</v>
      </c>
      <c r="Q100" s="8" t="s">
        <v>33</v>
      </c>
      <c r="AC100" s="7" t="s">
        <v>275</v>
      </c>
      <c r="AD100" s="8" t="s">
        <v>346</v>
      </c>
      <c r="AE100" s="8" t="s">
        <v>33</v>
      </c>
      <c r="AF100" s="8" t="s">
        <v>33</v>
      </c>
      <c r="AG100" s="8" t="s">
        <v>347</v>
      </c>
    </row>
    <row r="101" spans="15:33" ht="15" thickBot="1" x14ac:dyDescent="0.4">
      <c r="O101" s="7" t="s">
        <v>278</v>
      </c>
      <c r="P101" s="8" t="s">
        <v>299</v>
      </c>
      <c r="Q101" s="8" t="s">
        <v>33</v>
      </c>
      <c r="AC101" s="7" t="s">
        <v>278</v>
      </c>
      <c r="AD101" s="8" t="s">
        <v>346</v>
      </c>
      <c r="AE101" s="8" t="s">
        <v>33</v>
      </c>
      <c r="AF101" s="8" t="s">
        <v>33</v>
      </c>
      <c r="AG101" s="8" t="s">
        <v>348</v>
      </c>
    </row>
    <row r="102" spans="15:33" ht="15" thickBot="1" x14ac:dyDescent="0.4">
      <c r="O102" s="7" t="s">
        <v>279</v>
      </c>
      <c r="P102" s="8" t="s">
        <v>299</v>
      </c>
      <c r="Q102" s="8" t="s">
        <v>33</v>
      </c>
      <c r="AC102" s="7" t="s">
        <v>279</v>
      </c>
      <c r="AD102" s="8" t="s">
        <v>349</v>
      </c>
      <c r="AE102" s="8" t="s">
        <v>33</v>
      </c>
      <c r="AF102" s="8" t="s">
        <v>33</v>
      </c>
      <c r="AG102" s="8" t="s">
        <v>348</v>
      </c>
    </row>
    <row r="103" spans="15:33" ht="15" thickBot="1" x14ac:dyDescent="0.4">
      <c r="O103" s="7" t="s">
        <v>280</v>
      </c>
      <c r="P103" s="8" t="s">
        <v>299</v>
      </c>
      <c r="Q103" s="8" t="s">
        <v>33</v>
      </c>
      <c r="AC103" s="7" t="s">
        <v>280</v>
      </c>
      <c r="AD103" s="8" t="s">
        <v>43</v>
      </c>
      <c r="AE103" s="8" t="s">
        <v>33</v>
      </c>
      <c r="AF103" s="8" t="s">
        <v>33</v>
      </c>
      <c r="AG103" s="8" t="s">
        <v>33</v>
      </c>
    </row>
    <row r="104" spans="15:33" ht="15" thickBot="1" x14ac:dyDescent="0.4">
      <c r="O104" s="7" t="s">
        <v>281</v>
      </c>
      <c r="P104" s="8" t="s">
        <v>300</v>
      </c>
      <c r="Q104" s="8" t="s">
        <v>33</v>
      </c>
      <c r="AC104" s="7" t="s">
        <v>281</v>
      </c>
      <c r="AD104" s="8" t="s">
        <v>33</v>
      </c>
      <c r="AE104" s="8" t="s">
        <v>33</v>
      </c>
      <c r="AF104" s="8" t="s">
        <v>33</v>
      </c>
      <c r="AG104" s="8" t="s">
        <v>33</v>
      </c>
    </row>
    <row r="105" spans="15:33" ht="15" thickBot="1" x14ac:dyDescent="0.4">
      <c r="O105" s="7" t="s">
        <v>282</v>
      </c>
      <c r="P105" s="8" t="s">
        <v>300</v>
      </c>
      <c r="Q105" s="8" t="s">
        <v>33</v>
      </c>
      <c r="AC105" s="7" t="s">
        <v>282</v>
      </c>
      <c r="AD105" s="8" t="s">
        <v>33</v>
      </c>
      <c r="AE105" s="8" t="s">
        <v>33</v>
      </c>
      <c r="AF105" s="8" t="s">
        <v>33</v>
      </c>
      <c r="AG105" s="8" t="s">
        <v>33</v>
      </c>
    </row>
    <row r="106" spans="15:33" ht="18.5" thickBot="1" x14ac:dyDescent="0.4">
      <c r="O106" s="3"/>
      <c r="AC106" s="3"/>
    </row>
    <row r="107" spans="15:33" ht="15" thickBot="1" x14ac:dyDescent="0.4">
      <c r="O107" s="7" t="s">
        <v>58</v>
      </c>
      <c r="P107" s="7" t="s">
        <v>27</v>
      </c>
      <c r="Q107" s="7" t="s">
        <v>28</v>
      </c>
      <c r="AC107" s="7" t="s">
        <v>58</v>
      </c>
      <c r="AD107" s="7" t="s">
        <v>27</v>
      </c>
      <c r="AE107" s="7" t="s">
        <v>28</v>
      </c>
      <c r="AF107" s="7" t="s">
        <v>77</v>
      </c>
      <c r="AG107" s="7" t="s">
        <v>78</v>
      </c>
    </row>
    <row r="108" spans="15:33" ht="15" thickBot="1" x14ac:dyDescent="0.4">
      <c r="O108" s="7" t="s">
        <v>31</v>
      </c>
      <c r="P108" s="8">
        <v>10928.6</v>
      </c>
      <c r="Q108" s="8">
        <v>0</v>
      </c>
      <c r="AC108" s="7" t="s">
        <v>31</v>
      </c>
      <c r="AD108" s="8">
        <v>6147.7</v>
      </c>
      <c r="AE108" s="8">
        <v>3892.6</v>
      </c>
      <c r="AF108" s="8">
        <v>4205.6000000000004</v>
      </c>
      <c r="AG108" s="8">
        <v>5796.7</v>
      </c>
    </row>
    <row r="109" spans="15:33" ht="15" thickBot="1" x14ac:dyDescent="0.4">
      <c r="O109" s="7" t="s">
        <v>34</v>
      </c>
      <c r="P109" s="8">
        <v>10928.6</v>
      </c>
      <c r="Q109" s="8">
        <v>0</v>
      </c>
      <c r="AC109" s="7" t="s">
        <v>34</v>
      </c>
      <c r="AD109" s="8">
        <v>6039.7</v>
      </c>
      <c r="AE109" s="8">
        <v>3892.6</v>
      </c>
      <c r="AF109" s="8">
        <v>4205.6000000000004</v>
      </c>
      <c r="AG109" s="8">
        <v>5796.7</v>
      </c>
    </row>
    <row r="110" spans="15:33" ht="15" thickBot="1" x14ac:dyDescent="0.4">
      <c r="O110" s="7" t="s">
        <v>35</v>
      </c>
      <c r="P110" s="8">
        <v>10928.6</v>
      </c>
      <c r="Q110" s="8">
        <v>0</v>
      </c>
      <c r="AC110" s="7" t="s">
        <v>35</v>
      </c>
      <c r="AD110" s="8">
        <v>6039.7</v>
      </c>
      <c r="AE110" s="8">
        <v>3892.6</v>
      </c>
      <c r="AF110" s="8">
        <v>4205.6000000000004</v>
      </c>
      <c r="AG110" s="8">
        <v>5796.7</v>
      </c>
    </row>
    <row r="111" spans="15:33" ht="15" thickBot="1" x14ac:dyDescent="0.4">
      <c r="O111" s="7" t="s">
        <v>37</v>
      </c>
      <c r="P111" s="8">
        <v>10928.6</v>
      </c>
      <c r="Q111" s="8">
        <v>0</v>
      </c>
      <c r="AC111" s="7" t="s">
        <v>37</v>
      </c>
      <c r="AD111" s="8">
        <v>6039.7</v>
      </c>
      <c r="AE111" s="8">
        <v>3892.6</v>
      </c>
      <c r="AF111" s="8">
        <v>4205.6000000000004</v>
      </c>
      <c r="AG111" s="8">
        <v>5796.7</v>
      </c>
    </row>
    <row r="112" spans="15:33" ht="15" thickBot="1" x14ac:dyDescent="0.4">
      <c r="O112" s="7" t="s">
        <v>39</v>
      </c>
      <c r="P112" s="8">
        <v>10928.6</v>
      </c>
      <c r="Q112" s="8">
        <v>0</v>
      </c>
      <c r="AC112" s="7" t="s">
        <v>39</v>
      </c>
      <c r="AD112" s="8">
        <v>6039.7</v>
      </c>
      <c r="AE112" s="8">
        <v>3892.6</v>
      </c>
      <c r="AF112" s="8">
        <v>4205.6000000000004</v>
      </c>
      <c r="AG112" s="8">
        <v>5697.7</v>
      </c>
    </row>
    <row r="113" spans="15:33" ht="15" thickBot="1" x14ac:dyDescent="0.4">
      <c r="O113" s="7" t="s">
        <v>40</v>
      </c>
      <c r="P113" s="8">
        <v>10928.6</v>
      </c>
      <c r="Q113" s="8">
        <v>0</v>
      </c>
      <c r="AC113" s="7" t="s">
        <v>40</v>
      </c>
      <c r="AD113" s="8">
        <v>6039.7</v>
      </c>
      <c r="AE113" s="8">
        <v>3892.6</v>
      </c>
      <c r="AF113" s="8">
        <v>4205.6000000000004</v>
      </c>
      <c r="AG113" s="8">
        <v>5697.7</v>
      </c>
    </row>
    <row r="114" spans="15:33" ht="15" thickBot="1" x14ac:dyDescent="0.4">
      <c r="O114" s="7" t="s">
        <v>41</v>
      </c>
      <c r="P114" s="8">
        <v>10928.6</v>
      </c>
      <c r="Q114" s="8">
        <v>0</v>
      </c>
      <c r="AC114" s="7" t="s">
        <v>41</v>
      </c>
      <c r="AD114" s="8">
        <v>5985.2</v>
      </c>
      <c r="AE114" s="8">
        <v>3892.6</v>
      </c>
      <c r="AF114" s="8">
        <v>4205.6000000000004</v>
      </c>
      <c r="AG114" s="8">
        <v>5697.7</v>
      </c>
    </row>
    <row r="115" spans="15:33" ht="15" thickBot="1" x14ac:dyDescent="0.4">
      <c r="O115" s="7" t="s">
        <v>44</v>
      </c>
      <c r="P115" s="8">
        <v>10928.6</v>
      </c>
      <c r="Q115" s="8">
        <v>0</v>
      </c>
      <c r="AC115" s="7" t="s">
        <v>44</v>
      </c>
      <c r="AD115" s="8">
        <v>5922.7</v>
      </c>
      <c r="AE115" s="8">
        <v>3892.6</v>
      </c>
      <c r="AF115" s="8">
        <v>4205.6000000000004</v>
      </c>
      <c r="AG115" s="8">
        <v>5648.2</v>
      </c>
    </row>
    <row r="116" spans="15:33" ht="15" thickBot="1" x14ac:dyDescent="0.4">
      <c r="O116" s="7" t="s">
        <v>46</v>
      </c>
      <c r="P116" s="8">
        <v>10778.4</v>
      </c>
      <c r="Q116" s="8">
        <v>0</v>
      </c>
      <c r="AC116" s="7" t="s">
        <v>46</v>
      </c>
      <c r="AD116" s="8">
        <v>5849.7</v>
      </c>
      <c r="AE116" s="8">
        <v>3892.6</v>
      </c>
      <c r="AF116" s="8">
        <v>4205.6000000000004</v>
      </c>
      <c r="AG116" s="8">
        <v>5575.7</v>
      </c>
    </row>
    <row r="117" spans="15:33" ht="15" thickBot="1" x14ac:dyDescent="0.4">
      <c r="O117" s="7" t="s">
        <v>47</v>
      </c>
      <c r="P117" s="8">
        <v>10726.7</v>
      </c>
      <c r="Q117" s="8">
        <v>0</v>
      </c>
      <c r="AC117" s="7" t="s">
        <v>47</v>
      </c>
      <c r="AD117" s="8">
        <v>5799.2</v>
      </c>
      <c r="AE117" s="8">
        <v>3892.6</v>
      </c>
      <c r="AF117" s="8">
        <v>4205.6000000000004</v>
      </c>
      <c r="AG117" s="8">
        <v>5499.6</v>
      </c>
    </row>
    <row r="118" spans="15:33" ht="15" thickBot="1" x14ac:dyDescent="0.4">
      <c r="O118" s="7" t="s">
        <v>50</v>
      </c>
      <c r="P118" s="8">
        <v>10726.7</v>
      </c>
      <c r="Q118" s="8">
        <v>0</v>
      </c>
      <c r="AC118" s="7" t="s">
        <v>50</v>
      </c>
      <c r="AD118" s="8">
        <v>5748.7</v>
      </c>
      <c r="AE118" s="8">
        <v>3892.6</v>
      </c>
      <c r="AF118" s="8">
        <v>4205.6000000000004</v>
      </c>
      <c r="AG118" s="8">
        <v>5400.6</v>
      </c>
    </row>
    <row r="119" spans="15:33" ht="15" thickBot="1" x14ac:dyDescent="0.4">
      <c r="O119" s="7" t="s">
        <v>52</v>
      </c>
      <c r="P119" s="8">
        <v>10539.3</v>
      </c>
      <c r="Q119" s="8">
        <v>0</v>
      </c>
      <c r="AC119" s="7" t="s">
        <v>52</v>
      </c>
      <c r="AD119" s="8">
        <v>5619.7</v>
      </c>
      <c r="AE119" s="8">
        <v>3892.6</v>
      </c>
      <c r="AF119" s="8">
        <v>4205.6000000000004</v>
      </c>
      <c r="AG119" s="8">
        <v>5400.6</v>
      </c>
    </row>
    <row r="120" spans="15:33" ht="15" thickBot="1" x14ac:dyDescent="0.4">
      <c r="O120" s="7" t="s">
        <v>55</v>
      </c>
      <c r="P120" s="8">
        <v>10488.6</v>
      </c>
      <c r="Q120" s="8">
        <v>0</v>
      </c>
      <c r="AC120" s="7" t="s">
        <v>55</v>
      </c>
      <c r="AD120" s="8">
        <v>5518.6</v>
      </c>
      <c r="AE120" s="8">
        <v>3892.6</v>
      </c>
      <c r="AF120" s="8">
        <v>0</v>
      </c>
      <c r="AG120" s="8">
        <v>5400.6</v>
      </c>
    </row>
    <row r="121" spans="15:33" ht="15" thickBot="1" x14ac:dyDescent="0.4">
      <c r="O121" s="7" t="s">
        <v>209</v>
      </c>
      <c r="P121" s="8">
        <v>10488.6</v>
      </c>
      <c r="Q121" s="8">
        <v>0</v>
      </c>
      <c r="AC121" s="7" t="s">
        <v>209</v>
      </c>
      <c r="AD121" s="8">
        <v>5518.6</v>
      </c>
      <c r="AE121" s="8">
        <v>3892.6</v>
      </c>
      <c r="AF121" s="8">
        <v>0</v>
      </c>
      <c r="AG121" s="8">
        <v>5400.6</v>
      </c>
    </row>
    <row r="122" spans="15:33" ht="15" thickBot="1" x14ac:dyDescent="0.4">
      <c r="O122" s="7" t="s">
        <v>211</v>
      </c>
      <c r="P122" s="8">
        <v>10388.200000000001</v>
      </c>
      <c r="Q122" s="8">
        <v>0</v>
      </c>
      <c r="AC122" s="7" t="s">
        <v>211</v>
      </c>
      <c r="AD122" s="8">
        <v>5518.6</v>
      </c>
      <c r="AE122" s="8">
        <v>3892.6</v>
      </c>
      <c r="AF122" s="8">
        <v>0</v>
      </c>
      <c r="AG122" s="8">
        <v>5202.6000000000004</v>
      </c>
    </row>
    <row r="123" spans="15:33" ht="15" thickBot="1" x14ac:dyDescent="0.4">
      <c r="O123" s="7" t="s">
        <v>214</v>
      </c>
      <c r="P123" s="8">
        <v>10336.4</v>
      </c>
      <c r="Q123" s="8">
        <v>0</v>
      </c>
      <c r="AC123" s="7" t="s">
        <v>214</v>
      </c>
      <c r="AD123" s="8">
        <v>5468.1</v>
      </c>
      <c r="AE123" s="8">
        <v>3892.6</v>
      </c>
      <c r="AF123" s="8">
        <v>0</v>
      </c>
      <c r="AG123" s="8">
        <v>5085.6000000000004</v>
      </c>
    </row>
    <row r="124" spans="15:33" ht="15" thickBot="1" x14ac:dyDescent="0.4">
      <c r="O124" s="7" t="s">
        <v>218</v>
      </c>
      <c r="P124" s="8">
        <v>10336.4</v>
      </c>
      <c r="Q124" s="8">
        <v>0</v>
      </c>
      <c r="AC124" s="7" t="s">
        <v>218</v>
      </c>
      <c r="AD124" s="8">
        <v>5468.1</v>
      </c>
      <c r="AE124" s="8">
        <v>3892.6</v>
      </c>
      <c r="AF124" s="8">
        <v>0</v>
      </c>
      <c r="AG124" s="8">
        <v>5085.6000000000004</v>
      </c>
    </row>
    <row r="125" spans="15:33" ht="15" thickBot="1" x14ac:dyDescent="0.4">
      <c r="O125" s="7" t="s">
        <v>221</v>
      </c>
      <c r="P125" s="8">
        <v>10336.4</v>
      </c>
      <c r="Q125" s="8">
        <v>0</v>
      </c>
      <c r="AC125" s="7" t="s">
        <v>221</v>
      </c>
      <c r="AD125" s="8">
        <v>5468.1</v>
      </c>
      <c r="AE125" s="8">
        <v>3892.6</v>
      </c>
      <c r="AF125" s="8">
        <v>0</v>
      </c>
      <c r="AG125" s="8">
        <v>5085.6000000000004</v>
      </c>
    </row>
    <row r="126" spans="15:33" ht="15" thickBot="1" x14ac:dyDescent="0.4">
      <c r="O126" s="7" t="s">
        <v>224</v>
      </c>
      <c r="P126" s="8">
        <v>10336.4</v>
      </c>
      <c r="Q126" s="8">
        <v>0</v>
      </c>
      <c r="AC126" s="7" t="s">
        <v>224</v>
      </c>
      <c r="AD126" s="8">
        <v>5468.1</v>
      </c>
      <c r="AE126" s="8">
        <v>0</v>
      </c>
      <c r="AF126" s="8">
        <v>0</v>
      </c>
      <c r="AG126" s="8">
        <v>5036.1000000000004</v>
      </c>
    </row>
    <row r="127" spans="15:33" ht="15" thickBot="1" x14ac:dyDescent="0.4">
      <c r="O127" s="7" t="s">
        <v>226</v>
      </c>
      <c r="P127" s="8">
        <v>10336.4</v>
      </c>
      <c r="Q127" s="8">
        <v>0</v>
      </c>
      <c r="AC127" s="7" t="s">
        <v>226</v>
      </c>
      <c r="AD127" s="8">
        <v>5417.6</v>
      </c>
      <c r="AE127" s="8">
        <v>0</v>
      </c>
      <c r="AF127" s="8">
        <v>0</v>
      </c>
      <c r="AG127" s="8">
        <v>5036.1000000000004</v>
      </c>
    </row>
    <row r="128" spans="15:33" ht="15" thickBot="1" x14ac:dyDescent="0.4">
      <c r="O128" s="7" t="s">
        <v>229</v>
      </c>
      <c r="P128" s="8">
        <v>10336.4</v>
      </c>
      <c r="Q128" s="8">
        <v>0</v>
      </c>
      <c r="AC128" s="7" t="s">
        <v>229</v>
      </c>
      <c r="AD128" s="8">
        <v>5316.6</v>
      </c>
      <c r="AE128" s="8">
        <v>0</v>
      </c>
      <c r="AF128" s="8">
        <v>0</v>
      </c>
      <c r="AG128" s="8">
        <v>5004.6000000000004</v>
      </c>
    </row>
    <row r="129" spans="15:33" ht="15" thickBot="1" x14ac:dyDescent="0.4">
      <c r="O129" s="7" t="s">
        <v>231</v>
      </c>
      <c r="P129" s="8">
        <v>10235</v>
      </c>
      <c r="Q129" s="8">
        <v>0</v>
      </c>
      <c r="AC129" s="7" t="s">
        <v>231</v>
      </c>
      <c r="AD129" s="8">
        <v>5215.6000000000004</v>
      </c>
      <c r="AE129" s="8">
        <v>0</v>
      </c>
      <c r="AF129" s="8">
        <v>0</v>
      </c>
      <c r="AG129" s="8">
        <v>4955.1000000000004</v>
      </c>
    </row>
    <row r="130" spans="15:33" ht="15" thickBot="1" x14ac:dyDescent="0.4">
      <c r="O130" s="7" t="s">
        <v>233</v>
      </c>
      <c r="P130" s="8">
        <v>10235</v>
      </c>
      <c r="Q130" s="8">
        <v>0</v>
      </c>
      <c r="AC130" s="7" t="s">
        <v>233</v>
      </c>
      <c r="AD130" s="8">
        <v>5215.6000000000004</v>
      </c>
      <c r="AE130" s="8">
        <v>0</v>
      </c>
      <c r="AF130" s="8">
        <v>0</v>
      </c>
      <c r="AG130" s="8">
        <v>4897.6000000000004</v>
      </c>
    </row>
    <row r="131" spans="15:33" ht="15" thickBot="1" x14ac:dyDescent="0.4">
      <c r="O131" s="7" t="s">
        <v>235</v>
      </c>
      <c r="P131" s="8">
        <v>10235</v>
      </c>
      <c r="Q131" s="8">
        <v>0</v>
      </c>
      <c r="AC131" s="7" t="s">
        <v>235</v>
      </c>
      <c r="AD131" s="8">
        <v>5215.6000000000004</v>
      </c>
      <c r="AE131" s="8">
        <v>0</v>
      </c>
      <c r="AF131" s="8">
        <v>0</v>
      </c>
      <c r="AG131" s="8">
        <v>4756.6000000000004</v>
      </c>
    </row>
    <row r="132" spans="15:33" ht="15" thickBot="1" x14ac:dyDescent="0.4">
      <c r="O132" s="7" t="s">
        <v>236</v>
      </c>
      <c r="P132" s="8">
        <v>10235</v>
      </c>
      <c r="Q132" s="8">
        <v>0</v>
      </c>
      <c r="AC132" s="7" t="s">
        <v>236</v>
      </c>
      <c r="AD132" s="8">
        <v>5114.6000000000004</v>
      </c>
      <c r="AE132" s="8">
        <v>0</v>
      </c>
      <c r="AF132" s="8">
        <v>0</v>
      </c>
      <c r="AG132" s="8">
        <v>4684.6000000000004</v>
      </c>
    </row>
    <row r="133" spans="15:33" ht="15" thickBot="1" x14ac:dyDescent="0.4">
      <c r="O133" s="7" t="s">
        <v>239</v>
      </c>
      <c r="P133" s="8">
        <v>10235</v>
      </c>
      <c r="Q133" s="8">
        <v>0</v>
      </c>
      <c r="AC133" s="7" t="s">
        <v>239</v>
      </c>
      <c r="AD133" s="8">
        <v>5114.6000000000004</v>
      </c>
      <c r="AE133" s="8">
        <v>0</v>
      </c>
      <c r="AF133" s="8">
        <v>0</v>
      </c>
      <c r="AG133" s="8">
        <v>742.5</v>
      </c>
    </row>
    <row r="134" spans="15:33" ht="15" thickBot="1" x14ac:dyDescent="0.4">
      <c r="O134" s="7" t="s">
        <v>241</v>
      </c>
      <c r="P134" s="8">
        <v>9985.4</v>
      </c>
      <c r="Q134" s="8">
        <v>0</v>
      </c>
      <c r="AC134" s="7" t="s">
        <v>241</v>
      </c>
      <c r="AD134" s="8">
        <v>5114.6000000000004</v>
      </c>
      <c r="AE134" s="8">
        <v>0</v>
      </c>
      <c r="AF134" s="8">
        <v>0</v>
      </c>
      <c r="AG134" s="8">
        <v>742.5</v>
      </c>
    </row>
    <row r="135" spans="15:33" ht="15" thickBot="1" x14ac:dyDescent="0.4">
      <c r="O135" s="7" t="s">
        <v>244</v>
      </c>
      <c r="P135" s="8">
        <v>9985.4</v>
      </c>
      <c r="Q135" s="8">
        <v>0</v>
      </c>
      <c r="AC135" s="7" t="s">
        <v>244</v>
      </c>
      <c r="AD135" s="8">
        <v>5114.6000000000004</v>
      </c>
      <c r="AE135" s="8">
        <v>0</v>
      </c>
      <c r="AF135" s="8">
        <v>0</v>
      </c>
      <c r="AG135" s="8">
        <v>742.5</v>
      </c>
    </row>
    <row r="136" spans="15:33" ht="15" thickBot="1" x14ac:dyDescent="0.4">
      <c r="O136" s="7" t="s">
        <v>246</v>
      </c>
      <c r="P136" s="8">
        <v>9985.4</v>
      </c>
      <c r="Q136" s="8">
        <v>0</v>
      </c>
      <c r="AC136" s="7" t="s">
        <v>246</v>
      </c>
      <c r="AD136" s="8">
        <v>5114.6000000000004</v>
      </c>
      <c r="AE136" s="8">
        <v>0</v>
      </c>
      <c r="AF136" s="8">
        <v>0</v>
      </c>
      <c r="AG136" s="8">
        <v>688</v>
      </c>
    </row>
    <row r="137" spans="15:33" ht="15" thickBot="1" x14ac:dyDescent="0.4">
      <c r="O137" s="7" t="s">
        <v>247</v>
      </c>
      <c r="P137" s="8">
        <v>9985.4</v>
      </c>
      <c r="Q137" s="8">
        <v>0</v>
      </c>
      <c r="AC137" s="7" t="s">
        <v>247</v>
      </c>
      <c r="AD137" s="8">
        <v>5114.6000000000004</v>
      </c>
      <c r="AE137" s="8">
        <v>0</v>
      </c>
      <c r="AF137" s="8">
        <v>0</v>
      </c>
      <c r="AG137" s="8">
        <v>688</v>
      </c>
    </row>
    <row r="138" spans="15:33" ht="15" thickBot="1" x14ac:dyDescent="0.4">
      <c r="O138" s="7" t="s">
        <v>249</v>
      </c>
      <c r="P138" s="8">
        <v>9985.4</v>
      </c>
      <c r="Q138" s="8">
        <v>0</v>
      </c>
      <c r="AC138" s="7" t="s">
        <v>249</v>
      </c>
      <c r="AD138" s="8">
        <v>5114.6000000000004</v>
      </c>
      <c r="AE138" s="8">
        <v>0</v>
      </c>
      <c r="AF138" s="8">
        <v>0</v>
      </c>
      <c r="AG138" s="8">
        <v>688</v>
      </c>
    </row>
    <row r="139" spans="15:33" ht="15" thickBot="1" x14ac:dyDescent="0.4">
      <c r="O139" s="7" t="s">
        <v>251</v>
      </c>
      <c r="P139" s="8">
        <v>9985.4</v>
      </c>
      <c r="Q139" s="8">
        <v>0</v>
      </c>
      <c r="AC139" s="7" t="s">
        <v>251</v>
      </c>
      <c r="AD139" s="8">
        <v>5013.6000000000004</v>
      </c>
      <c r="AE139" s="8">
        <v>0</v>
      </c>
      <c r="AF139" s="8">
        <v>0</v>
      </c>
      <c r="AG139" s="8">
        <v>601</v>
      </c>
    </row>
    <row r="140" spans="15:33" ht="15" thickBot="1" x14ac:dyDescent="0.4">
      <c r="O140" s="7" t="s">
        <v>252</v>
      </c>
      <c r="P140" s="8">
        <v>9564</v>
      </c>
      <c r="Q140" s="8">
        <v>0</v>
      </c>
      <c r="AC140" s="7" t="s">
        <v>252</v>
      </c>
      <c r="AD140" s="8">
        <v>4924.6000000000004</v>
      </c>
      <c r="AE140" s="8">
        <v>0</v>
      </c>
      <c r="AF140" s="8">
        <v>0</v>
      </c>
      <c r="AG140" s="8">
        <v>601</v>
      </c>
    </row>
    <row r="141" spans="15:33" ht="15" thickBot="1" x14ac:dyDescent="0.4">
      <c r="O141" s="7" t="s">
        <v>255</v>
      </c>
      <c r="P141" s="8">
        <v>9564</v>
      </c>
      <c r="Q141" s="8">
        <v>0</v>
      </c>
      <c r="AC141" s="7" t="s">
        <v>255</v>
      </c>
      <c r="AD141" s="8">
        <v>4924.6000000000004</v>
      </c>
      <c r="AE141" s="8">
        <v>0</v>
      </c>
      <c r="AF141" s="8">
        <v>0</v>
      </c>
      <c r="AG141" s="8">
        <v>601</v>
      </c>
    </row>
    <row r="142" spans="15:33" ht="15" thickBot="1" x14ac:dyDescent="0.4">
      <c r="O142" s="7" t="s">
        <v>257</v>
      </c>
      <c r="P142" s="8">
        <v>9564</v>
      </c>
      <c r="Q142" s="8">
        <v>0</v>
      </c>
      <c r="AC142" s="7" t="s">
        <v>257</v>
      </c>
      <c r="AD142" s="8">
        <v>4598.1000000000004</v>
      </c>
      <c r="AE142" s="8">
        <v>0</v>
      </c>
      <c r="AF142" s="8">
        <v>0</v>
      </c>
      <c r="AG142" s="8">
        <v>460</v>
      </c>
    </row>
    <row r="143" spans="15:33" ht="15" thickBot="1" x14ac:dyDescent="0.4">
      <c r="O143" s="7" t="s">
        <v>259</v>
      </c>
      <c r="P143" s="8">
        <v>9564</v>
      </c>
      <c r="Q143" s="8">
        <v>0</v>
      </c>
      <c r="AC143" s="7" t="s">
        <v>259</v>
      </c>
      <c r="AD143" s="8">
        <v>4271.6000000000004</v>
      </c>
      <c r="AE143" s="8">
        <v>0</v>
      </c>
      <c r="AF143" s="8">
        <v>0</v>
      </c>
      <c r="AG143" s="8">
        <v>359</v>
      </c>
    </row>
    <row r="144" spans="15:33" ht="15" thickBot="1" x14ac:dyDescent="0.4">
      <c r="O144" s="7" t="s">
        <v>261</v>
      </c>
      <c r="P144" s="8">
        <v>9020.5</v>
      </c>
      <c r="Q144" s="8">
        <v>0</v>
      </c>
      <c r="AC144" s="7" t="s">
        <v>261</v>
      </c>
      <c r="AD144" s="8">
        <v>382</v>
      </c>
      <c r="AE144" s="8">
        <v>0</v>
      </c>
      <c r="AF144" s="8">
        <v>0</v>
      </c>
      <c r="AG144" s="8">
        <v>359</v>
      </c>
    </row>
    <row r="145" spans="15:37" ht="15" thickBot="1" x14ac:dyDescent="0.4">
      <c r="O145" s="7" t="s">
        <v>264</v>
      </c>
      <c r="P145" s="8">
        <v>9020.5</v>
      </c>
      <c r="Q145" s="8">
        <v>0</v>
      </c>
      <c r="AC145" s="7" t="s">
        <v>264</v>
      </c>
      <c r="AD145" s="8">
        <v>323</v>
      </c>
      <c r="AE145" s="8">
        <v>0</v>
      </c>
      <c r="AF145" s="8">
        <v>0</v>
      </c>
      <c r="AG145" s="8">
        <v>359</v>
      </c>
    </row>
    <row r="146" spans="15:37" ht="15" thickBot="1" x14ac:dyDescent="0.4">
      <c r="O146" s="7" t="s">
        <v>266</v>
      </c>
      <c r="P146" s="8">
        <v>9020.5</v>
      </c>
      <c r="Q146" s="8">
        <v>0</v>
      </c>
      <c r="AC146" s="7" t="s">
        <v>266</v>
      </c>
      <c r="AD146" s="8">
        <v>323</v>
      </c>
      <c r="AE146" s="8">
        <v>0</v>
      </c>
      <c r="AF146" s="8">
        <v>0</v>
      </c>
      <c r="AG146" s="8">
        <v>359</v>
      </c>
    </row>
    <row r="147" spans="15:37" ht="15" thickBot="1" x14ac:dyDescent="0.4">
      <c r="O147" s="7" t="s">
        <v>267</v>
      </c>
      <c r="P147" s="8">
        <v>9020.5</v>
      </c>
      <c r="Q147" s="8">
        <v>0</v>
      </c>
      <c r="AC147" s="7" t="s">
        <v>267</v>
      </c>
      <c r="AD147" s="8">
        <v>323</v>
      </c>
      <c r="AE147" s="8">
        <v>0</v>
      </c>
      <c r="AF147" s="8">
        <v>0</v>
      </c>
      <c r="AG147" s="8">
        <v>284</v>
      </c>
    </row>
    <row r="148" spans="15:37" ht="15" thickBot="1" x14ac:dyDescent="0.4">
      <c r="O148" s="7" t="s">
        <v>270</v>
      </c>
      <c r="P148" s="8">
        <v>8972.7999999999993</v>
      </c>
      <c r="Q148" s="8">
        <v>0</v>
      </c>
      <c r="AC148" s="7" t="s">
        <v>270</v>
      </c>
      <c r="AD148" s="8">
        <v>323</v>
      </c>
      <c r="AE148" s="8">
        <v>0</v>
      </c>
      <c r="AF148" s="8">
        <v>0</v>
      </c>
      <c r="AG148" s="8">
        <v>284</v>
      </c>
    </row>
    <row r="149" spans="15:37" ht="15" thickBot="1" x14ac:dyDescent="0.4">
      <c r="O149" s="7" t="s">
        <v>273</v>
      </c>
      <c r="P149" s="8">
        <v>8924.1</v>
      </c>
      <c r="Q149" s="8">
        <v>0</v>
      </c>
      <c r="AC149" s="7" t="s">
        <v>273</v>
      </c>
      <c r="AD149" s="8">
        <v>224</v>
      </c>
      <c r="AE149" s="8">
        <v>0</v>
      </c>
      <c r="AF149" s="8">
        <v>0</v>
      </c>
      <c r="AG149" s="8">
        <v>156</v>
      </c>
    </row>
    <row r="150" spans="15:37" ht="15" thickBot="1" x14ac:dyDescent="0.4">
      <c r="O150" s="7" t="s">
        <v>275</v>
      </c>
      <c r="P150" s="8">
        <v>8924.1</v>
      </c>
      <c r="Q150" s="8">
        <v>0</v>
      </c>
      <c r="AC150" s="7" t="s">
        <v>275</v>
      </c>
      <c r="AD150" s="8">
        <v>224</v>
      </c>
      <c r="AE150" s="8">
        <v>0</v>
      </c>
      <c r="AF150" s="8">
        <v>0</v>
      </c>
      <c r="AG150" s="8">
        <v>156</v>
      </c>
    </row>
    <row r="151" spans="15:37" ht="15" thickBot="1" x14ac:dyDescent="0.4">
      <c r="O151" s="7" t="s">
        <v>278</v>
      </c>
      <c r="P151" s="8">
        <v>8924.1</v>
      </c>
      <c r="Q151" s="8">
        <v>0</v>
      </c>
      <c r="AC151" s="7" t="s">
        <v>278</v>
      </c>
      <c r="AD151" s="8">
        <v>224</v>
      </c>
      <c r="AE151" s="8">
        <v>0</v>
      </c>
      <c r="AF151" s="8">
        <v>0</v>
      </c>
      <c r="AG151" s="8">
        <v>56</v>
      </c>
    </row>
    <row r="152" spans="15:37" ht="15" thickBot="1" x14ac:dyDescent="0.4">
      <c r="O152" s="7" t="s">
        <v>279</v>
      </c>
      <c r="P152" s="8">
        <v>8924.1</v>
      </c>
      <c r="Q152" s="8">
        <v>0</v>
      </c>
      <c r="AC152" s="7" t="s">
        <v>279</v>
      </c>
      <c r="AD152" s="8">
        <v>152.5</v>
      </c>
      <c r="AE152" s="8">
        <v>0</v>
      </c>
      <c r="AF152" s="8">
        <v>0</v>
      </c>
      <c r="AG152" s="8">
        <v>56</v>
      </c>
    </row>
    <row r="153" spans="15:37" ht="15" thickBot="1" x14ac:dyDescent="0.4">
      <c r="O153" s="7" t="s">
        <v>280</v>
      </c>
      <c r="P153" s="8">
        <v>8924.1</v>
      </c>
      <c r="Q153" s="8">
        <v>0</v>
      </c>
      <c r="AC153" s="7" t="s">
        <v>280</v>
      </c>
      <c r="AD153" s="8">
        <v>99</v>
      </c>
      <c r="AE153" s="8">
        <v>0</v>
      </c>
      <c r="AF153" s="8">
        <v>0</v>
      </c>
      <c r="AG153" s="8">
        <v>0</v>
      </c>
    </row>
    <row r="154" spans="15:37" ht="15" thickBot="1" x14ac:dyDescent="0.4">
      <c r="O154" s="7" t="s">
        <v>281</v>
      </c>
      <c r="P154" s="8">
        <v>8620.7000000000007</v>
      </c>
      <c r="Q154" s="8">
        <v>0</v>
      </c>
      <c r="AC154" s="7" t="s">
        <v>281</v>
      </c>
      <c r="AD154" s="8">
        <v>0</v>
      </c>
      <c r="AE154" s="8">
        <v>0</v>
      </c>
      <c r="AF154" s="8">
        <v>0</v>
      </c>
      <c r="AG154" s="8">
        <v>0</v>
      </c>
    </row>
    <row r="155" spans="15:37" ht="15" thickBot="1" x14ac:dyDescent="0.4">
      <c r="O155" s="7" t="s">
        <v>282</v>
      </c>
      <c r="P155" s="8">
        <v>8620.7000000000007</v>
      </c>
      <c r="Q155" s="8">
        <v>0</v>
      </c>
      <c r="AC155" s="7" t="s">
        <v>282</v>
      </c>
      <c r="AD155" s="8">
        <v>0</v>
      </c>
      <c r="AE155" s="8">
        <v>0</v>
      </c>
      <c r="AF155" s="8">
        <v>0</v>
      </c>
      <c r="AG155" s="8">
        <v>0</v>
      </c>
    </row>
    <row r="156" spans="15:37" ht="18.5" thickBot="1" x14ac:dyDescent="0.4">
      <c r="O156" s="3"/>
      <c r="AC156" s="3"/>
    </row>
    <row r="157" spans="15:37" ht="15" thickBot="1" x14ac:dyDescent="0.4">
      <c r="O157" s="7" t="s">
        <v>94</v>
      </c>
      <c r="P157" s="7" t="s">
        <v>27</v>
      </c>
      <c r="Q157" s="7" t="s">
        <v>28</v>
      </c>
      <c r="R157" s="7" t="s">
        <v>60</v>
      </c>
      <c r="S157" s="7" t="s">
        <v>61</v>
      </c>
      <c r="T157" s="7" t="s">
        <v>62</v>
      </c>
      <c r="U157" s="7" t="s">
        <v>63</v>
      </c>
      <c r="AC157" s="7" t="s">
        <v>94</v>
      </c>
      <c r="AD157" s="7" t="s">
        <v>27</v>
      </c>
      <c r="AE157" s="7" t="s">
        <v>28</v>
      </c>
      <c r="AF157" s="7" t="s">
        <v>77</v>
      </c>
      <c r="AG157" s="7" t="s">
        <v>78</v>
      </c>
      <c r="AH157" s="7" t="s">
        <v>60</v>
      </c>
      <c r="AI157" s="7" t="s">
        <v>61</v>
      </c>
      <c r="AJ157" s="7" t="s">
        <v>62</v>
      </c>
      <c r="AK157" s="7" t="s">
        <v>63</v>
      </c>
    </row>
    <row r="158" spans="15:37" ht="15" thickBot="1" x14ac:dyDescent="0.4">
      <c r="O158" s="7" t="s">
        <v>1</v>
      </c>
      <c r="P158" s="8">
        <v>10388.200000000001</v>
      </c>
      <c r="Q158" s="8">
        <v>0</v>
      </c>
      <c r="R158" s="8">
        <v>10388.200000000001</v>
      </c>
      <c r="S158" s="8">
        <v>11216</v>
      </c>
      <c r="T158" s="8">
        <v>827.8</v>
      </c>
      <c r="U158" s="8">
        <v>7.38</v>
      </c>
      <c r="AC158" s="7" t="s">
        <v>1</v>
      </c>
      <c r="AD158" s="8">
        <v>5518.6</v>
      </c>
      <c r="AE158" s="8">
        <v>0</v>
      </c>
      <c r="AF158" s="8">
        <v>0</v>
      </c>
      <c r="AG158" s="8">
        <v>5697.7</v>
      </c>
      <c r="AH158" s="8">
        <v>11216.3</v>
      </c>
      <c r="AI158" s="8">
        <v>11216</v>
      </c>
      <c r="AJ158" s="8">
        <v>-0.3</v>
      </c>
      <c r="AK158" s="8">
        <v>0</v>
      </c>
    </row>
    <row r="159" spans="15:37" ht="15" thickBot="1" x14ac:dyDescent="0.4">
      <c r="O159" s="7" t="s">
        <v>2</v>
      </c>
      <c r="P159" s="8">
        <v>9020.5</v>
      </c>
      <c r="Q159" s="8">
        <v>0</v>
      </c>
      <c r="R159" s="8">
        <v>9020.5</v>
      </c>
      <c r="S159" s="8">
        <v>8778</v>
      </c>
      <c r="T159" s="8">
        <v>-242.5</v>
      </c>
      <c r="U159" s="8">
        <v>-2.76</v>
      </c>
      <c r="AC159" s="7" t="s">
        <v>2</v>
      </c>
      <c r="AD159" s="8">
        <v>382</v>
      </c>
      <c r="AE159" s="8">
        <v>3892.6</v>
      </c>
      <c r="AF159" s="8">
        <v>4205.6000000000004</v>
      </c>
      <c r="AG159" s="8">
        <v>284</v>
      </c>
      <c r="AH159" s="8">
        <v>8764.2000000000007</v>
      </c>
      <c r="AI159" s="8">
        <v>8778</v>
      </c>
      <c r="AJ159" s="8">
        <v>13.8</v>
      </c>
      <c r="AK159" s="8">
        <v>0.16</v>
      </c>
    </row>
    <row r="160" spans="15:37" ht="15" thickBot="1" x14ac:dyDescent="0.4">
      <c r="O160" s="7" t="s">
        <v>3</v>
      </c>
      <c r="P160" s="8">
        <v>10388.200000000001</v>
      </c>
      <c r="Q160" s="8">
        <v>0</v>
      </c>
      <c r="R160" s="8">
        <v>10388.200000000001</v>
      </c>
      <c r="S160" s="8">
        <v>10919</v>
      </c>
      <c r="T160" s="8">
        <v>530.79999999999995</v>
      </c>
      <c r="U160" s="8">
        <v>4.8600000000000003</v>
      </c>
      <c r="AC160" s="7" t="s">
        <v>3</v>
      </c>
      <c r="AD160" s="8">
        <v>5518.6</v>
      </c>
      <c r="AE160" s="8">
        <v>0</v>
      </c>
      <c r="AF160" s="8">
        <v>0</v>
      </c>
      <c r="AG160" s="8">
        <v>5400.6</v>
      </c>
      <c r="AH160" s="8">
        <v>10919.3</v>
      </c>
      <c r="AI160" s="8">
        <v>10919</v>
      </c>
      <c r="AJ160" s="8">
        <v>-0.3</v>
      </c>
      <c r="AK160" s="8">
        <v>0</v>
      </c>
    </row>
    <row r="161" spans="15:37" ht="15" thickBot="1" x14ac:dyDescent="0.4">
      <c r="O161" s="7" t="s">
        <v>4</v>
      </c>
      <c r="P161" s="8">
        <v>10336.4</v>
      </c>
      <c r="Q161" s="8">
        <v>0</v>
      </c>
      <c r="R161" s="8">
        <v>10336.4</v>
      </c>
      <c r="S161" s="8">
        <v>9471</v>
      </c>
      <c r="T161" s="8">
        <v>-865.4</v>
      </c>
      <c r="U161" s="8">
        <v>-9.14</v>
      </c>
      <c r="AC161" s="7" t="s">
        <v>4</v>
      </c>
      <c r="AD161" s="8">
        <v>5316.6</v>
      </c>
      <c r="AE161" s="8">
        <v>3892.6</v>
      </c>
      <c r="AF161" s="8">
        <v>0</v>
      </c>
      <c r="AG161" s="8">
        <v>284</v>
      </c>
      <c r="AH161" s="8">
        <v>9493.2999999999993</v>
      </c>
      <c r="AI161" s="8">
        <v>9471</v>
      </c>
      <c r="AJ161" s="8">
        <v>-22.3</v>
      </c>
      <c r="AK161" s="8">
        <v>-0.24</v>
      </c>
    </row>
    <row r="162" spans="15:37" ht="15" thickBot="1" x14ac:dyDescent="0.4">
      <c r="O162" s="7" t="s">
        <v>5</v>
      </c>
      <c r="P162" s="8">
        <v>10928.6</v>
      </c>
      <c r="Q162" s="8">
        <v>0</v>
      </c>
      <c r="R162" s="8">
        <v>10928.6</v>
      </c>
      <c r="S162" s="8">
        <v>11228</v>
      </c>
      <c r="T162" s="8">
        <v>299.39999999999998</v>
      </c>
      <c r="U162" s="8">
        <v>2.67</v>
      </c>
      <c r="AC162" s="7" t="s">
        <v>5</v>
      </c>
      <c r="AD162" s="8">
        <v>6147.7</v>
      </c>
      <c r="AE162" s="8">
        <v>0</v>
      </c>
      <c r="AF162" s="8">
        <v>0</v>
      </c>
      <c r="AG162" s="8">
        <v>5085.6000000000004</v>
      </c>
      <c r="AH162" s="8">
        <v>11233.3</v>
      </c>
      <c r="AI162" s="8">
        <v>11228</v>
      </c>
      <c r="AJ162" s="8">
        <v>-5.3</v>
      </c>
      <c r="AK162" s="8">
        <v>-0.05</v>
      </c>
    </row>
    <row r="163" spans="15:37" ht="15" thickBot="1" x14ac:dyDescent="0.4">
      <c r="O163" s="7" t="s">
        <v>6</v>
      </c>
      <c r="P163" s="8">
        <v>10388.200000000001</v>
      </c>
      <c r="Q163" s="8">
        <v>0</v>
      </c>
      <c r="R163" s="8">
        <v>10388.200000000001</v>
      </c>
      <c r="S163" s="8">
        <v>9467</v>
      </c>
      <c r="T163" s="8">
        <v>-921.2</v>
      </c>
      <c r="U163" s="8">
        <v>-9.73</v>
      </c>
      <c r="AC163" s="7" t="s">
        <v>6</v>
      </c>
      <c r="AD163" s="8">
        <v>5518.6</v>
      </c>
      <c r="AE163" s="8">
        <v>3892.6</v>
      </c>
      <c r="AF163" s="8">
        <v>0</v>
      </c>
      <c r="AG163" s="8">
        <v>56</v>
      </c>
      <c r="AH163" s="8">
        <v>9467.2999999999993</v>
      </c>
      <c r="AI163" s="8">
        <v>9467</v>
      </c>
      <c r="AJ163" s="8">
        <v>-0.3</v>
      </c>
      <c r="AK163" s="8">
        <v>0</v>
      </c>
    </row>
    <row r="164" spans="15:37" ht="15" thickBot="1" x14ac:dyDescent="0.4">
      <c r="O164" s="7" t="s">
        <v>7</v>
      </c>
      <c r="P164" s="8">
        <v>10336.4</v>
      </c>
      <c r="Q164" s="8">
        <v>0</v>
      </c>
      <c r="R164" s="8">
        <v>10336.4</v>
      </c>
      <c r="S164" s="8">
        <v>11113</v>
      </c>
      <c r="T164" s="8">
        <v>776.6</v>
      </c>
      <c r="U164" s="8">
        <v>6.99</v>
      </c>
      <c r="AC164" s="7" t="s">
        <v>7</v>
      </c>
      <c r="AD164" s="8">
        <v>5316.6</v>
      </c>
      <c r="AE164" s="8">
        <v>0</v>
      </c>
      <c r="AF164" s="8">
        <v>0</v>
      </c>
      <c r="AG164" s="8">
        <v>5796.7</v>
      </c>
      <c r="AH164" s="8">
        <v>11113.3</v>
      </c>
      <c r="AI164" s="8">
        <v>11113</v>
      </c>
      <c r="AJ164" s="8">
        <v>-0.3</v>
      </c>
      <c r="AK164" s="8">
        <v>0</v>
      </c>
    </row>
    <row r="165" spans="15:37" ht="15" thickBot="1" x14ac:dyDescent="0.4">
      <c r="O165" s="7" t="s">
        <v>8</v>
      </c>
      <c r="P165" s="8">
        <v>10928.6</v>
      </c>
      <c r="Q165" s="8">
        <v>0</v>
      </c>
      <c r="R165" s="8">
        <v>10928.6</v>
      </c>
      <c r="S165" s="8">
        <v>10832</v>
      </c>
      <c r="T165" s="8">
        <v>-96.6</v>
      </c>
      <c r="U165" s="8">
        <v>-0.89</v>
      </c>
      <c r="AC165" s="7" t="s">
        <v>8</v>
      </c>
      <c r="AD165" s="8">
        <v>6147.7</v>
      </c>
      <c r="AE165" s="8">
        <v>0</v>
      </c>
      <c r="AF165" s="8">
        <v>0</v>
      </c>
      <c r="AG165" s="8">
        <v>4684.6000000000004</v>
      </c>
      <c r="AH165" s="8">
        <v>10832.3</v>
      </c>
      <c r="AI165" s="8">
        <v>10832</v>
      </c>
      <c r="AJ165" s="8">
        <v>-0.3</v>
      </c>
      <c r="AK165" s="8">
        <v>0</v>
      </c>
    </row>
    <row r="166" spans="15:37" ht="15" thickBot="1" x14ac:dyDescent="0.4">
      <c r="O166" s="7" t="s">
        <v>9</v>
      </c>
      <c r="P166" s="8">
        <v>9020.5</v>
      </c>
      <c r="Q166" s="8">
        <v>0</v>
      </c>
      <c r="R166" s="8">
        <v>9020.5</v>
      </c>
      <c r="S166" s="8">
        <v>9485</v>
      </c>
      <c r="T166" s="8">
        <v>464.5</v>
      </c>
      <c r="U166" s="8">
        <v>4.9000000000000004</v>
      </c>
      <c r="AC166" s="7" t="s">
        <v>9</v>
      </c>
      <c r="AD166" s="8">
        <v>382</v>
      </c>
      <c r="AE166" s="8">
        <v>0</v>
      </c>
      <c r="AF166" s="8">
        <v>4205.6000000000004</v>
      </c>
      <c r="AG166" s="8">
        <v>4897.6000000000004</v>
      </c>
      <c r="AH166" s="8">
        <v>9485.2999999999993</v>
      </c>
      <c r="AI166" s="8">
        <v>9485</v>
      </c>
      <c r="AJ166" s="8">
        <v>-0.3</v>
      </c>
      <c r="AK166" s="8">
        <v>0</v>
      </c>
    </row>
    <row r="167" spans="15:37" ht="15" thickBot="1" x14ac:dyDescent="0.4">
      <c r="O167" s="7" t="s">
        <v>10</v>
      </c>
      <c r="P167" s="8">
        <v>8620.7000000000007</v>
      </c>
      <c r="Q167" s="8">
        <v>0</v>
      </c>
      <c r="R167" s="8">
        <v>8620.7000000000007</v>
      </c>
      <c r="S167" s="8">
        <v>8786</v>
      </c>
      <c r="T167" s="8">
        <v>165.3</v>
      </c>
      <c r="U167" s="8">
        <v>1.88</v>
      </c>
      <c r="AC167" s="7" t="s">
        <v>10</v>
      </c>
      <c r="AD167" s="8">
        <v>0</v>
      </c>
      <c r="AE167" s="8">
        <v>3892.6</v>
      </c>
      <c r="AF167" s="8">
        <v>4205.6000000000004</v>
      </c>
      <c r="AG167" s="8">
        <v>688</v>
      </c>
      <c r="AH167" s="8">
        <v>8786.2000000000007</v>
      </c>
      <c r="AI167" s="8">
        <v>8786</v>
      </c>
      <c r="AJ167" s="8">
        <v>-0.2</v>
      </c>
      <c r="AK167" s="8">
        <v>0</v>
      </c>
    </row>
    <row r="168" spans="15:37" ht="15" thickBot="1" x14ac:dyDescent="0.4">
      <c r="O168" s="7" t="s">
        <v>11</v>
      </c>
      <c r="P168" s="8">
        <v>8924.1</v>
      </c>
      <c r="Q168" s="8">
        <v>0</v>
      </c>
      <c r="R168" s="8">
        <v>8924.1</v>
      </c>
      <c r="S168" s="8">
        <v>8378</v>
      </c>
      <c r="T168" s="8">
        <v>-546.1</v>
      </c>
      <c r="U168" s="8">
        <v>-6.52</v>
      </c>
      <c r="AC168" s="7" t="s">
        <v>11</v>
      </c>
      <c r="AD168" s="8">
        <v>224</v>
      </c>
      <c r="AE168" s="8">
        <v>3892.6</v>
      </c>
      <c r="AF168" s="8">
        <v>4205.6000000000004</v>
      </c>
      <c r="AG168" s="8">
        <v>56</v>
      </c>
      <c r="AH168" s="8">
        <v>8378.2000000000007</v>
      </c>
      <c r="AI168" s="8">
        <v>8378</v>
      </c>
      <c r="AJ168" s="8">
        <v>-0.2</v>
      </c>
      <c r="AK168" s="8">
        <v>0</v>
      </c>
    </row>
    <row r="169" spans="15:37" ht="15" thickBot="1" x14ac:dyDescent="0.4">
      <c r="O169" s="7" t="s">
        <v>12</v>
      </c>
      <c r="P169" s="8">
        <v>10928.6</v>
      </c>
      <c r="Q169" s="8">
        <v>0</v>
      </c>
      <c r="R169" s="8">
        <v>10928.6</v>
      </c>
      <c r="S169" s="8">
        <v>10733</v>
      </c>
      <c r="T169" s="8">
        <v>-195.6</v>
      </c>
      <c r="U169" s="8">
        <v>-1.82</v>
      </c>
      <c r="AC169" s="7" t="s">
        <v>12</v>
      </c>
      <c r="AD169" s="8">
        <v>6147.7</v>
      </c>
      <c r="AE169" s="8">
        <v>3892.6</v>
      </c>
      <c r="AF169" s="8">
        <v>0</v>
      </c>
      <c r="AG169" s="8">
        <v>688</v>
      </c>
      <c r="AH169" s="8">
        <v>10728.3</v>
      </c>
      <c r="AI169" s="8">
        <v>10733</v>
      </c>
      <c r="AJ169" s="8">
        <v>4.7</v>
      </c>
      <c r="AK169" s="8">
        <v>0.04</v>
      </c>
    </row>
    <row r="170" spans="15:37" ht="15" thickBot="1" x14ac:dyDescent="0.4">
      <c r="O170" s="7" t="s">
        <v>13</v>
      </c>
      <c r="P170" s="8">
        <v>10336.4</v>
      </c>
      <c r="Q170" s="8">
        <v>0</v>
      </c>
      <c r="R170" s="8">
        <v>10336.4</v>
      </c>
      <c r="S170" s="8">
        <v>10222</v>
      </c>
      <c r="T170" s="8">
        <v>-114.4</v>
      </c>
      <c r="U170" s="8">
        <v>-1.1200000000000001</v>
      </c>
      <c r="AC170" s="7" t="s">
        <v>13</v>
      </c>
      <c r="AD170" s="8">
        <v>5316.6</v>
      </c>
      <c r="AE170" s="8">
        <v>0</v>
      </c>
      <c r="AF170" s="8">
        <v>0</v>
      </c>
      <c r="AG170" s="8">
        <v>4897.6000000000004</v>
      </c>
      <c r="AH170" s="8">
        <v>10214.299999999999</v>
      </c>
      <c r="AI170" s="8">
        <v>10222</v>
      </c>
      <c r="AJ170" s="8">
        <v>7.7</v>
      </c>
      <c r="AK170" s="8">
        <v>0.08</v>
      </c>
    </row>
    <row r="171" spans="15:37" ht="15" thickBot="1" x14ac:dyDescent="0.4">
      <c r="O171" s="7" t="s">
        <v>137</v>
      </c>
      <c r="P171" s="8">
        <v>8924.1</v>
      </c>
      <c r="Q171" s="8">
        <v>0</v>
      </c>
      <c r="R171" s="8">
        <v>8924.1</v>
      </c>
      <c r="S171" s="8">
        <v>8681</v>
      </c>
      <c r="T171" s="8">
        <v>-243.1</v>
      </c>
      <c r="U171" s="8">
        <v>-2.8</v>
      </c>
      <c r="AC171" s="7" t="s">
        <v>137</v>
      </c>
      <c r="AD171" s="8">
        <v>224</v>
      </c>
      <c r="AE171" s="8">
        <v>3892.6</v>
      </c>
      <c r="AF171" s="8">
        <v>4205.6000000000004</v>
      </c>
      <c r="AG171" s="8">
        <v>359</v>
      </c>
      <c r="AH171" s="8">
        <v>8681.2000000000007</v>
      </c>
      <c r="AI171" s="8">
        <v>8681</v>
      </c>
      <c r="AJ171" s="8">
        <v>-0.2</v>
      </c>
      <c r="AK171" s="8">
        <v>0</v>
      </c>
    </row>
    <row r="172" spans="15:37" ht="15" thickBot="1" x14ac:dyDescent="0.4">
      <c r="O172" s="7" t="s">
        <v>138</v>
      </c>
      <c r="P172" s="8">
        <v>10928.6</v>
      </c>
      <c r="Q172" s="8">
        <v>0</v>
      </c>
      <c r="R172" s="8">
        <v>10928.6</v>
      </c>
      <c r="S172" s="8">
        <v>10040</v>
      </c>
      <c r="T172" s="8">
        <v>-888.6</v>
      </c>
      <c r="U172" s="8">
        <v>-8.85</v>
      </c>
      <c r="AC172" s="7" t="s">
        <v>138</v>
      </c>
      <c r="AD172" s="8">
        <v>6147.7</v>
      </c>
      <c r="AE172" s="8">
        <v>3892.6</v>
      </c>
      <c r="AF172" s="8">
        <v>0</v>
      </c>
      <c r="AG172" s="8">
        <v>0</v>
      </c>
      <c r="AH172" s="8">
        <v>10040.299999999999</v>
      </c>
      <c r="AI172" s="8">
        <v>10040</v>
      </c>
      <c r="AJ172" s="8">
        <v>-0.3</v>
      </c>
      <c r="AK172" s="8">
        <v>0</v>
      </c>
    </row>
    <row r="173" spans="15:37" ht="15" thickBot="1" x14ac:dyDescent="0.4">
      <c r="O173" s="7" t="s">
        <v>139</v>
      </c>
      <c r="P173" s="8">
        <v>9564</v>
      </c>
      <c r="Q173" s="8">
        <v>0</v>
      </c>
      <c r="R173" s="8">
        <v>9564</v>
      </c>
      <c r="S173" s="8">
        <v>10068</v>
      </c>
      <c r="T173" s="8">
        <v>504</v>
      </c>
      <c r="U173" s="8">
        <v>5.01</v>
      </c>
      <c r="AC173" s="7" t="s">
        <v>139</v>
      </c>
      <c r="AD173" s="8">
        <v>4271.6000000000004</v>
      </c>
      <c r="AE173" s="8">
        <v>0</v>
      </c>
      <c r="AF173" s="8">
        <v>0</v>
      </c>
      <c r="AG173" s="8">
        <v>5796.7</v>
      </c>
      <c r="AH173" s="8">
        <v>10068.299999999999</v>
      </c>
      <c r="AI173" s="8">
        <v>10068</v>
      </c>
      <c r="AJ173" s="8">
        <v>-0.3</v>
      </c>
      <c r="AK173" s="8">
        <v>0</v>
      </c>
    </row>
    <row r="174" spans="15:37" ht="15" thickBot="1" x14ac:dyDescent="0.4">
      <c r="O174" s="7" t="s">
        <v>140</v>
      </c>
      <c r="P174" s="8">
        <v>9564</v>
      </c>
      <c r="Q174" s="8">
        <v>0</v>
      </c>
      <c r="R174" s="8">
        <v>9564</v>
      </c>
      <c r="S174" s="8">
        <v>8974</v>
      </c>
      <c r="T174" s="8">
        <v>-590</v>
      </c>
      <c r="U174" s="8">
        <v>-6.57</v>
      </c>
      <c r="AC174" s="7" t="s">
        <v>140</v>
      </c>
      <c r="AD174" s="8">
        <v>4924.6000000000004</v>
      </c>
      <c r="AE174" s="8">
        <v>3892.6</v>
      </c>
      <c r="AF174" s="8">
        <v>0</v>
      </c>
      <c r="AG174" s="8">
        <v>156</v>
      </c>
      <c r="AH174" s="8">
        <v>8973.2000000000007</v>
      </c>
      <c r="AI174" s="8">
        <v>8974</v>
      </c>
      <c r="AJ174" s="8">
        <v>0.8</v>
      </c>
      <c r="AK174" s="8">
        <v>0.01</v>
      </c>
    </row>
    <row r="175" spans="15:37" ht="15" thickBot="1" x14ac:dyDescent="0.4">
      <c r="O175" s="7" t="s">
        <v>141</v>
      </c>
      <c r="P175" s="8">
        <v>8972.7999999999993</v>
      </c>
      <c r="Q175" s="8">
        <v>0</v>
      </c>
      <c r="R175" s="8">
        <v>8972.7999999999993</v>
      </c>
      <c r="S175" s="8">
        <v>8881</v>
      </c>
      <c r="T175" s="8">
        <v>-91.8</v>
      </c>
      <c r="U175" s="8">
        <v>-1.03</v>
      </c>
      <c r="AC175" s="7" t="s">
        <v>141</v>
      </c>
      <c r="AD175" s="8">
        <v>323</v>
      </c>
      <c r="AE175" s="8">
        <v>3892.6</v>
      </c>
      <c r="AF175" s="8">
        <v>4205.6000000000004</v>
      </c>
      <c r="AG175" s="8">
        <v>460</v>
      </c>
      <c r="AH175" s="8">
        <v>8881.2000000000007</v>
      </c>
      <c r="AI175" s="8">
        <v>8881</v>
      </c>
      <c r="AJ175" s="8">
        <v>-0.2</v>
      </c>
      <c r="AK175" s="8">
        <v>0</v>
      </c>
    </row>
    <row r="176" spans="15:37" ht="15" thickBot="1" x14ac:dyDescent="0.4">
      <c r="O176" s="7" t="s">
        <v>142</v>
      </c>
      <c r="P176" s="8">
        <v>9020.5</v>
      </c>
      <c r="Q176" s="8">
        <v>0</v>
      </c>
      <c r="R176" s="8">
        <v>9020.5</v>
      </c>
      <c r="S176" s="8">
        <v>8475</v>
      </c>
      <c r="T176" s="8">
        <v>-545.5</v>
      </c>
      <c r="U176" s="8">
        <v>-6.44</v>
      </c>
      <c r="AC176" s="7" t="s">
        <v>142</v>
      </c>
      <c r="AD176" s="8">
        <v>382</v>
      </c>
      <c r="AE176" s="8">
        <v>3892.6</v>
      </c>
      <c r="AF176" s="8">
        <v>4205.6000000000004</v>
      </c>
      <c r="AG176" s="8">
        <v>0</v>
      </c>
      <c r="AH176" s="8">
        <v>8480.2000000000007</v>
      </c>
      <c r="AI176" s="8">
        <v>8475</v>
      </c>
      <c r="AJ176" s="8">
        <v>-5.2</v>
      </c>
      <c r="AK176" s="8">
        <v>-0.06</v>
      </c>
    </row>
    <row r="177" spans="15:37" ht="15" thickBot="1" x14ac:dyDescent="0.4">
      <c r="O177" s="7" t="s">
        <v>143</v>
      </c>
      <c r="P177" s="8">
        <v>8972.7999999999993</v>
      </c>
      <c r="Q177" s="8">
        <v>0</v>
      </c>
      <c r="R177" s="8">
        <v>8972.7999999999993</v>
      </c>
      <c r="S177" s="8">
        <v>8780</v>
      </c>
      <c r="T177" s="8">
        <v>-192.8</v>
      </c>
      <c r="U177" s="8">
        <v>-2.2000000000000002</v>
      </c>
      <c r="AC177" s="7" t="s">
        <v>143</v>
      </c>
      <c r="AD177" s="8">
        <v>323</v>
      </c>
      <c r="AE177" s="8">
        <v>3892.6</v>
      </c>
      <c r="AF177" s="8">
        <v>4205.6000000000004</v>
      </c>
      <c r="AG177" s="8">
        <v>359</v>
      </c>
      <c r="AH177" s="8">
        <v>8780.2000000000007</v>
      </c>
      <c r="AI177" s="8">
        <v>8780</v>
      </c>
      <c r="AJ177" s="8">
        <v>-0.2</v>
      </c>
      <c r="AK177" s="8">
        <v>0</v>
      </c>
    </row>
    <row r="178" spans="15:37" ht="15" thickBot="1" x14ac:dyDescent="0.4">
      <c r="O178" s="7" t="s">
        <v>144</v>
      </c>
      <c r="P178" s="8">
        <v>10336.4</v>
      </c>
      <c r="Q178" s="8">
        <v>0</v>
      </c>
      <c r="R178" s="8">
        <v>10336.4</v>
      </c>
      <c r="S178" s="8">
        <v>10321</v>
      </c>
      <c r="T178" s="8">
        <v>-15.4</v>
      </c>
      <c r="U178" s="8">
        <v>-0.15</v>
      </c>
      <c r="AC178" s="7" t="s">
        <v>144</v>
      </c>
      <c r="AD178" s="8">
        <v>5316.6</v>
      </c>
      <c r="AE178" s="8">
        <v>0</v>
      </c>
      <c r="AF178" s="8">
        <v>0</v>
      </c>
      <c r="AG178" s="8">
        <v>5004.6000000000004</v>
      </c>
      <c r="AH178" s="8">
        <v>10321.299999999999</v>
      </c>
      <c r="AI178" s="8">
        <v>10321</v>
      </c>
      <c r="AJ178" s="8">
        <v>-0.3</v>
      </c>
      <c r="AK178" s="8">
        <v>0</v>
      </c>
    </row>
    <row r="179" spans="15:37" ht="15" thickBot="1" x14ac:dyDescent="0.4">
      <c r="O179" s="7" t="s">
        <v>145</v>
      </c>
      <c r="P179" s="8">
        <v>10388.200000000001</v>
      </c>
      <c r="Q179" s="8">
        <v>0</v>
      </c>
      <c r="R179" s="8">
        <v>10388.200000000001</v>
      </c>
      <c r="S179" s="8">
        <v>9770</v>
      </c>
      <c r="T179" s="8">
        <v>-618.20000000000005</v>
      </c>
      <c r="U179" s="8">
        <v>-6.33</v>
      </c>
      <c r="AC179" s="7" t="s">
        <v>145</v>
      </c>
      <c r="AD179" s="8">
        <v>5518.6</v>
      </c>
      <c r="AE179" s="8">
        <v>3892.6</v>
      </c>
      <c r="AF179" s="8">
        <v>0</v>
      </c>
      <c r="AG179" s="8">
        <v>359</v>
      </c>
      <c r="AH179" s="8">
        <v>9770.2999999999993</v>
      </c>
      <c r="AI179" s="8">
        <v>9770</v>
      </c>
      <c r="AJ179" s="8">
        <v>-0.3</v>
      </c>
      <c r="AK179" s="8">
        <v>0</v>
      </c>
    </row>
    <row r="180" spans="15:37" ht="15" thickBot="1" x14ac:dyDescent="0.4">
      <c r="O180" s="7" t="s">
        <v>146</v>
      </c>
      <c r="P180" s="8">
        <v>10235</v>
      </c>
      <c r="Q180" s="8">
        <v>0</v>
      </c>
      <c r="R180" s="8">
        <v>10235</v>
      </c>
      <c r="S180" s="8">
        <v>10515</v>
      </c>
      <c r="T180" s="8">
        <v>280</v>
      </c>
      <c r="U180" s="8">
        <v>2.66</v>
      </c>
      <c r="AC180" s="7" t="s">
        <v>146</v>
      </c>
      <c r="AD180" s="8">
        <v>5114.6000000000004</v>
      </c>
      <c r="AE180" s="8">
        <v>0</v>
      </c>
      <c r="AF180" s="8">
        <v>0</v>
      </c>
      <c r="AG180" s="8">
        <v>5400.6</v>
      </c>
      <c r="AH180" s="8">
        <v>10515.3</v>
      </c>
      <c r="AI180" s="8">
        <v>10515</v>
      </c>
      <c r="AJ180" s="8">
        <v>-0.3</v>
      </c>
      <c r="AK180" s="8">
        <v>0</v>
      </c>
    </row>
    <row r="181" spans="15:37" ht="15" thickBot="1" x14ac:dyDescent="0.4">
      <c r="O181" s="7" t="s">
        <v>147</v>
      </c>
      <c r="P181" s="8">
        <v>10235</v>
      </c>
      <c r="Q181" s="8">
        <v>0</v>
      </c>
      <c r="R181" s="8">
        <v>10235</v>
      </c>
      <c r="S181" s="8">
        <v>9677</v>
      </c>
      <c r="T181" s="8">
        <v>-558</v>
      </c>
      <c r="U181" s="8">
        <v>-5.77</v>
      </c>
      <c r="AC181" s="7" t="s">
        <v>147</v>
      </c>
      <c r="AD181" s="8">
        <v>5114.6000000000004</v>
      </c>
      <c r="AE181" s="8">
        <v>3892.6</v>
      </c>
      <c r="AF181" s="8">
        <v>0</v>
      </c>
      <c r="AG181" s="8">
        <v>688</v>
      </c>
      <c r="AH181" s="8">
        <v>9695.2999999999993</v>
      </c>
      <c r="AI181" s="8">
        <v>9677</v>
      </c>
      <c r="AJ181" s="8">
        <v>-18.3</v>
      </c>
      <c r="AK181" s="8">
        <v>-0.19</v>
      </c>
    </row>
    <row r="182" spans="15:37" ht="15" thickBot="1" x14ac:dyDescent="0.4">
      <c r="O182" s="7" t="s">
        <v>148</v>
      </c>
      <c r="P182" s="8">
        <v>9020.5</v>
      </c>
      <c r="Q182" s="8">
        <v>0</v>
      </c>
      <c r="R182" s="8">
        <v>9020.5</v>
      </c>
      <c r="S182" s="8">
        <v>9081</v>
      </c>
      <c r="T182" s="8">
        <v>60.5</v>
      </c>
      <c r="U182" s="8">
        <v>0.67</v>
      </c>
      <c r="AC182" s="7" t="s">
        <v>148</v>
      </c>
      <c r="AD182" s="8">
        <v>382</v>
      </c>
      <c r="AE182" s="8">
        <v>3892.6</v>
      </c>
      <c r="AF182" s="8">
        <v>4205.6000000000004</v>
      </c>
      <c r="AG182" s="8">
        <v>601</v>
      </c>
      <c r="AH182" s="8">
        <v>9081.2000000000007</v>
      </c>
      <c r="AI182" s="8">
        <v>9081</v>
      </c>
      <c r="AJ182" s="8">
        <v>-0.2</v>
      </c>
      <c r="AK182" s="8">
        <v>0</v>
      </c>
    </row>
    <row r="183" spans="15:37" ht="15" thickBot="1" x14ac:dyDescent="0.4">
      <c r="O183" s="7" t="s">
        <v>149</v>
      </c>
      <c r="P183" s="8">
        <v>8924.1</v>
      </c>
      <c r="Q183" s="8">
        <v>0</v>
      </c>
      <c r="R183" s="8">
        <v>8924.1</v>
      </c>
      <c r="S183" s="8">
        <v>8885</v>
      </c>
      <c r="T183" s="8">
        <v>-39.1</v>
      </c>
      <c r="U183" s="8">
        <v>-0.44</v>
      </c>
      <c r="AC183" s="7" t="s">
        <v>149</v>
      </c>
      <c r="AD183" s="8">
        <v>99</v>
      </c>
      <c r="AE183" s="8">
        <v>3892.6</v>
      </c>
      <c r="AF183" s="8">
        <v>4205.6000000000004</v>
      </c>
      <c r="AG183" s="8">
        <v>688</v>
      </c>
      <c r="AH183" s="8">
        <v>8885.2000000000007</v>
      </c>
      <c r="AI183" s="8">
        <v>8885</v>
      </c>
      <c r="AJ183" s="8">
        <v>-0.2</v>
      </c>
      <c r="AK183" s="8">
        <v>0</v>
      </c>
    </row>
    <row r="184" spans="15:37" ht="15" thickBot="1" x14ac:dyDescent="0.4">
      <c r="O184" s="7" t="s">
        <v>150</v>
      </c>
      <c r="P184" s="8">
        <v>10235</v>
      </c>
      <c r="Q184" s="8">
        <v>0</v>
      </c>
      <c r="R184" s="8">
        <v>10235</v>
      </c>
      <c r="S184" s="8">
        <v>10713</v>
      </c>
      <c r="T184" s="8">
        <v>478</v>
      </c>
      <c r="U184" s="8">
        <v>4.46</v>
      </c>
      <c r="AC184" s="7" t="s">
        <v>150</v>
      </c>
      <c r="AD184" s="8">
        <v>5114.6000000000004</v>
      </c>
      <c r="AE184" s="8">
        <v>0</v>
      </c>
      <c r="AF184" s="8">
        <v>0</v>
      </c>
      <c r="AG184" s="8">
        <v>5575.7</v>
      </c>
      <c r="AH184" s="8">
        <v>10690.3</v>
      </c>
      <c r="AI184" s="8">
        <v>10713</v>
      </c>
      <c r="AJ184" s="8">
        <v>22.7</v>
      </c>
      <c r="AK184" s="8">
        <v>0.21</v>
      </c>
    </row>
    <row r="185" spans="15:37" ht="15" thickBot="1" x14ac:dyDescent="0.4">
      <c r="O185" s="7" t="s">
        <v>151</v>
      </c>
      <c r="P185" s="8">
        <v>9985.4</v>
      </c>
      <c r="Q185" s="8">
        <v>0</v>
      </c>
      <c r="R185" s="8">
        <v>9985.4</v>
      </c>
      <c r="S185" s="8">
        <v>10414</v>
      </c>
      <c r="T185" s="8">
        <v>428.6</v>
      </c>
      <c r="U185" s="8">
        <v>4.12</v>
      </c>
      <c r="AC185" s="7" t="s">
        <v>151</v>
      </c>
      <c r="AD185" s="8">
        <v>5013.6000000000004</v>
      </c>
      <c r="AE185" s="8">
        <v>0</v>
      </c>
      <c r="AF185" s="8">
        <v>0</v>
      </c>
      <c r="AG185" s="8">
        <v>5400.6</v>
      </c>
      <c r="AH185" s="8">
        <v>10414.299999999999</v>
      </c>
      <c r="AI185" s="8">
        <v>10414</v>
      </c>
      <c r="AJ185" s="8">
        <v>-0.3</v>
      </c>
      <c r="AK185" s="8">
        <v>0</v>
      </c>
    </row>
    <row r="186" spans="15:37" ht="15" thickBot="1" x14ac:dyDescent="0.4">
      <c r="O186" s="7" t="s">
        <v>152</v>
      </c>
      <c r="P186" s="8">
        <v>9985.4</v>
      </c>
      <c r="Q186" s="8">
        <v>0</v>
      </c>
      <c r="R186" s="8">
        <v>9985.4</v>
      </c>
      <c r="S186" s="8">
        <v>10216</v>
      </c>
      <c r="T186" s="8">
        <v>230.6</v>
      </c>
      <c r="U186" s="8">
        <v>2.2599999999999998</v>
      </c>
      <c r="AC186" s="7" t="s">
        <v>152</v>
      </c>
      <c r="AD186" s="8">
        <v>5013.6000000000004</v>
      </c>
      <c r="AE186" s="8">
        <v>0</v>
      </c>
      <c r="AF186" s="8">
        <v>0</v>
      </c>
      <c r="AG186" s="8">
        <v>5202.6000000000004</v>
      </c>
      <c r="AH186" s="8">
        <v>10216.299999999999</v>
      </c>
      <c r="AI186" s="8">
        <v>10216</v>
      </c>
      <c r="AJ186" s="8">
        <v>-0.3</v>
      </c>
      <c r="AK186" s="8">
        <v>0</v>
      </c>
    </row>
    <row r="187" spans="15:37" ht="15" thickBot="1" x14ac:dyDescent="0.4">
      <c r="O187" s="7" t="s">
        <v>153</v>
      </c>
      <c r="P187" s="8">
        <v>9564</v>
      </c>
      <c r="Q187" s="8">
        <v>0</v>
      </c>
      <c r="R187" s="8">
        <v>9564</v>
      </c>
      <c r="S187" s="8">
        <v>9176</v>
      </c>
      <c r="T187" s="8">
        <v>-388</v>
      </c>
      <c r="U187" s="8">
        <v>-4.2300000000000004</v>
      </c>
      <c r="AC187" s="7" t="s">
        <v>153</v>
      </c>
      <c r="AD187" s="8">
        <v>4924.6000000000004</v>
      </c>
      <c r="AE187" s="8">
        <v>3892.6</v>
      </c>
      <c r="AF187" s="8">
        <v>0</v>
      </c>
      <c r="AG187" s="8">
        <v>359</v>
      </c>
      <c r="AH187" s="8">
        <v>9176.2000000000007</v>
      </c>
      <c r="AI187" s="8">
        <v>9176</v>
      </c>
      <c r="AJ187" s="8">
        <v>-0.2</v>
      </c>
      <c r="AK187" s="8">
        <v>0</v>
      </c>
    </row>
    <row r="188" spans="15:37" ht="15" thickBot="1" x14ac:dyDescent="0.4">
      <c r="O188" s="7" t="s">
        <v>154</v>
      </c>
      <c r="P188" s="8">
        <v>10928.6</v>
      </c>
      <c r="Q188" s="8">
        <v>0</v>
      </c>
      <c r="R188" s="8">
        <v>10928.6</v>
      </c>
      <c r="S188" s="8">
        <v>10533</v>
      </c>
      <c r="T188" s="8">
        <v>-395.6</v>
      </c>
      <c r="U188" s="8">
        <v>-3.76</v>
      </c>
      <c r="AC188" s="7" t="s">
        <v>154</v>
      </c>
      <c r="AD188" s="8">
        <v>6039.7</v>
      </c>
      <c r="AE188" s="8">
        <v>3892.6</v>
      </c>
      <c r="AF188" s="8">
        <v>0</v>
      </c>
      <c r="AG188" s="8">
        <v>601</v>
      </c>
      <c r="AH188" s="8">
        <v>10533.3</v>
      </c>
      <c r="AI188" s="8">
        <v>10533</v>
      </c>
      <c r="AJ188" s="8">
        <v>-0.3</v>
      </c>
      <c r="AK188" s="8">
        <v>0</v>
      </c>
    </row>
    <row r="189" spans="15:37" ht="15" thickBot="1" x14ac:dyDescent="0.4">
      <c r="O189" s="7" t="s">
        <v>155</v>
      </c>
      <c r="P189" s="8">
        <v>10778.4</v>
      </c>
      <c r="Q189" s="8">
        <v>0</v>
      </c>
      <c r="R189" s="8">
        <v>10778.4</v>
      </c>
      <c r="S189" s="8">
        <v>10430</v>
      </c>
      <c r="T189" s="8">
        <v>-348.4</v>
      </c>
      <c r="U189" s="8">
        <v>-3.34</v>
      </c>
      <c r="AC189" s="7" t="s">
        <v>155</v>
      </c>
      <c r="AD189" s="8">
        <v>5849.7</v>
      </c>
      <c r="AE189" s="8">
        <v>3892.6</v>
      </c>
      <c r="AF189" s="8">
        <v>0</v>
      </c>
      <c r="AG189" s="8">
        <v>688</v>
      </c>
      <c r="AH189" s="8">
        <v>10430.299999999999</v>
      </c>
      <c r="AI189" s="8">
        <v>10430</v>
      </c>
      <c r="AJ189" s="8">
        <v>-0.3</v>
      </c>
      <c r="AK189" s="8">
        <v>0</v>
      </c>
    </row>
    <row r="190" spans="15:37" ht="15" thickBot="1" x14ac:dyDescent="0.4">
      <c r="O190" s="7" t="s">
        <v>156</v>
      </c>
      <c r="P190" s="8">
        <v>10235</v>
      </c>
      <c r="Q190" s="8">
        <v>0</v>
      </c>
      <c r="R190" s="8">
        <v>10235</v>
      </c>
      <c r="S190" s="8">
        <v>10911</v>
      </c>
      <c r="T190" s="8">
        <v>676</v>
      </c>
      <c r="U190" s="8">
        <v>6.2</v>
      </c>
      <c r="AC190" s="7" t="s">
        <v>156</v>
      </c>
      <c r="AD190" s="8">
        <v>5114.6000000000004</v>
      </c>
      <c r="AE190" s="8">
        <v>0</v>
      </c>
      <c r="AF190" s="8">
        <v>0</v>
      </c>
      <c r="AG190" s="8">
        <v>5796.7</v>
      </c>
      <c r="AH190" s="8">
        <v>10911.3</v>
      </c>
      <c r="AI190" s="8">
        <v>10911</v>
      </c>
      <c r="AJ190" s="8">
        <v>-0.3</v>
      </c>
      <c r="AK190" s="8">
        <v>0</v>
      </c>
    </row>
    <row r="191" spans="15:37" ht="15" thickBot="1" x14ac:dyDescent="0.4">
      <c r="O191" s="7" t="s">
        <v>157</v>
      </c>
      <c r="P191" s="8">
        <v>8972.7999999999993</v>
      </c>
      <c r="Q191" s="8">
        <v>0</v>
      </c>
      <c r="R191" s="8">
        <v>8972.7999999999993</v>
      </c>
      <c r="S191" s="8">
        <v>9285</v>
      </c>
      <c r="T191" s="8">
        <v>312.2</v>
      </c>
      <c r="U191" s="8">
        <v>3.36</v>
      </c>
      <c r="AC191" s="7" t="s">
        <v>157</v>
      </c>
      <c r="AD191" s="8">
        <v>323</v>
      </c>
      <c r="AE191" s="8">
        <v>0</v>
      </c>
      <c r="AF191" s="8">
        <v>4205.6000000000004</v>
      </c>
      <c r="AG191" s="8">
        <v>4756.6000000000004</v>
      </c>
      <c r="AH191" s="8">
        <v>9285.2999999999993</v>
      </c>
      <c r="AI191" s="8">
        <v>9285</v>
      </c>
      <c r="AJ191" s="8">
        <v>-0.3</v>
      </c>
      <c r="AK191" s="8">
        <v>0</v>
      </c>
    </row>
    <row r="192" spans="15:37" ht="15" thickBot="1" x14ac:dyDescent="0.4">
      <c r="O192" s="7" t="s">
        <v>158</v>
      </c>
      <c r="P192" s="8">
        <v>10778.4</v>
      </c>
      <c r="Q192" s="8">
        <v>0</v>
      </c>
      <c r="R192" s="8">
        <v>10778.4</v>
      </c>
      <c r="S192" s="8">
        <v>11420</v>
      </c>
      <c r="T192" s="8">
        <v>641.6</v>
      </c>
      <c r="U192" s="8">
        <v>5.62</v>
      </c>
      <c r="AC192" s="7" t="s">
        <v>158</v>
      </c>
      <c r="AD192" s="8">
        <v>5849.7</v>
      </c>
      <c r="AE192" s="8">
        <v>0</v>
      </c>
      <c r="AF192" s="8">
        <v>0</v>
      </c>
      <c r="AG192" s="8">
        <v>5575.7</v>
      </c>
      <c r="AH192" s="8">
        <v>11425.3</v>
      </c>
      <c r="AI192" s="8">
        <v>11420</v>
      </c>
      <c r="AJ192" s="8">
        <v>-5.3</v>
      </c>
      <c r="AK192" s="8">
        <v>-0.05</v>
      </c>
    </row>
    <row r="193" spans="15:37" ht="15" thickBot="1" x14ac:dyDescent="0.4">
      <c r="O193" s="7" t="s">
        <v>159</v>
      </c>
      <c r="P193" s="8">
        <v>10235</v>
      </c>
      <c r="Q193" s="8">
        <v>0</v>
      </c>
      <c r="R193" s="8">
        <v>10235</v>
      </c>
      <c r="S193" s="8">
        <v>10812</v>
      </c>
      <c r="T193" s="8">
        <v>577</v>
      </c>
      <c r="U193" s="8">
        <v>5.34</v>
      </c>
      <c r="AC193" s="7" t="s">
        <v>159</v>
      </c>
      <c r="AD193" s="8">
        <v>5114.6000000000004</v>
      </c>
      <c r="AE193" s="8">
        <v>0</v>
      </c>
      <c r="AF193" s="8">
        <v>0</v>
      </c>
      <c r="AG193" s="8">
        <v>5697.7</v>
      </c>
      <c r="AH193" s="8">
        <v>10812.3</v>
      </c>
      <c r="AI193" s="8">
        <v>10812</v>
      </c>
      <c r="AJ193" s="8">
        <v>-0.3</v>
      </c>
      <c r="AK193" s="8">
        <v>0</v>
      </c>
    </row>
    <row r="194" spans="15:37" ht="15" thickBot="1" x14ac:dyDescent="0.4">
      <c r="O194" s="7" t="s">
        <v>160</v>
      </c>
      <c r="P194" s="8">
        <v>10539.3</v>
      </c>
      <c r="Q194" s="8">
        <v>0</v>
      </c>
      <c r="R194" s="8">
        <v>10539.3</v>
      </c>
      <c r="S194" s="8">
        <v>11020</v>
      </c>
      <c r="T194" s="8">
        <v>480.7</v>
      </c>
      <c r="U194" s="8">
        <v>4.3600000000000003</v>
      </c>
      <c r="AC194" s="7" t="s">
        <v>160</v>
      </c>
      <c r="AD194" s="8">
        <v>5619.7</v>
      </c>
      <c r="AE194" s="8">
        <v>0</v>
      </c>
      <c r="AF194" s="8">
        <v>0</v>
      </c>
      <c r="AG194" s="8">
        <v>5400.6</v>
      </c>
      <c r="AH194" s="8">
        <v>11020.3</v>
      </c>
      <c r="AI194" s="8">
        <v>11020</v>
      </c>
      <c r="AJ194" s="8">
        <v>-0.3</v>
      </c>
      <c r="AK194" s="8">
        <v>0</v>
      </c>
    </row>
    <row r="195" spans="15:37" ht="15" thickBot="1" x14ac:dyDescent="0.4">
      <c r="O195" s="7" t="s">
        <v>161</v>
      </c>
      <c r="P195" s="8">
        <v>8924.1</v>
      </c>
      <c r="Q195" s="8">
        <v>0</v>
      </c>
      <c r="R195" s="8">
        <v>8924.1</v>
      </c>
      <c r="S195" s="8">
        <v>9390</v>
      </c>
      <c r="T195" s="8">
        <v>465.9</v>
      </c>
      <c r="U195" s="8">
        <v>4.96</v>
      </c>
      <c r="AC195" s="7" t="s">
        <v>161</v>
      </c>
      <c r="AD195" s="8">
        <v>99</v>
      </c>
      <c r="AE195" s="8">
        <v>0</v>
      </c>
      <c r="AF195" s="8">
        <v>4205.6000000000004</v>
      </c>
      <c r="AG195" s="8">
        <v>5085.6000000000004</v>
      </c>
      <c r="AH195" s="8">
        <v>9390.2999999999993</v>
      </c>
      <c r="AI195" s="8">
        <v>9390</v>
      </c>
      <c r="AJ195" s="8">
        <v>-0.3</v>
      </c>
      <c r="AK195" s="8">
        <v>0</v>
      </c>
    </row>
    <row r="196" spans="15:37" ht="15" thickBot="1" x14ac:dyDescent="0.4">
      <c r="O196" s="7" t="s">
        <v>162</v>
      </c>
      <c r="P196" s="8">
        <v>10928.6</v>
      </c>
      <c r="Q196" s="8">
        <v>0</v>
      </c>
      <c r="R196" s="8">
        <v>10928.6</v>
      </c>
      <c r="S196" s="8">
        <v>11719</v>
      </c>
      <c r="T196" s="8">
        <v>790.4</v>
      </c>
      <c r="U196" s="8">
        <v>6.74</v>
      </c>
      <c r="AC196" s="7" t="s">
        <v>162</v>
      </c>
      <c r="AD196" s="8">
        <v>5922.7</v>
      </c>
      <c r="AE196" s="8">
        <v>0</v>
      </c>
      <c r="AF196" s="8">
        <v>0</v>
      </c>
      <c r="AG196" s="8">
        <v>5796.7</v>
      </c>
      <c r="AH196" s="8">
        <v>11719.3</v>
      </c>
      <c r="AI196" s="8">
        <v>11719</v>
      </c>
      <c r="AJ196" s="8">
        <v>-0.3</v>
      </c>
      <c r="AK196" s="8">
        <v>0</v>
      </c>
    </row>
    <row r="197" spans="15:37" ht="15" thickBot="1" x14ac:dyDescent="0.4">
      <c r="O197" s="7" t="s">
        <v>163</v>
      </c>
      <c r="P197" s="8">
        <v>10928.6</v>
      </c>
      <c r="Q197" s="8">
        <v>0</v>
      </c>
      <c r="R197" s="8">
        <v>10928.6</v>
      </c>
      <c r="S197" s="8">
        <v>10040</v>
      </c>
      <c r="T197" s="8">
        <v>-888.6</v>
      </c>
      <c r="U197" s="8">
        <v>-8.85</v>
      </c>
      <c r="AC197" s="7" t="s">
        <v>163</v>
      </c>
      <c r="AD197" s="8">
        <v>6147.7</v>
      </c>
      <c r="AE197" s="8">
        <v>3892.6</v>
      </c>
      <c r="AF197" s="8">
        <v>0</v>
      </c>
      <c r="AG197" s="8">
        <v>0</v>
      </c>
      <c r="AH197" s="8">
        <v>10040.299999999999</v>
      </c>
      <c r="AI197" s="8">
        <v>10040</v>
      </c>
      <c r="AJ197" s="8">
        <v>-0.3</v>
      </c>
      <c r="AK197" s="8">
        <v>0</v>
      </c>
    </row>
    <row r="198" spans="15:37" ht="15" thickBot="1" x14ac:dyDescent="0.4">
      <c r="O198" s="7" t="s">
        <v>164</v>
      </c>
      <c r="P198" s="8">
        <v>10336.4</v>
      </c>
      <c r="Q198" s="8">
        <v>0</v>
      </c>
      <c r="R198" s="8">
        <v>10336.4</v>
      </c>
      <c r="S198" s="8">
        <v>10422</v>
      </c>
      <c r="T198" s="8">
        <v>85.6</v>
      </c>
      <c r="U198" s="8">
        <v>0.82</v>
      </c>
      <c r="AC198" s="7" t="s">
        <v>164</v>
      </c>
      <c r="AD198" s="8">
        <v>5417.6</v>
      </c>
      <c r="AE198" s="8">
        <v>0</v>
      </c>
      <c r="AF198" s="8">
        <v>0</v>
      </c>
      <c r="AG198" s="8">
        <v>5004.6000000000004</v>
      </c>
      <c r="AH198" s="8">
        <v>10422.299999999999</v>
      </c>
      <c r="AI198" s="8">
        <v>10422</v>
      </c>
      <c r="AJ198" s="8">
        <v>-0.3</v>
      </c>
      <c r="AK198" s="8">
        <v>0</v>
      </c>
    </row>
    <row r="199" spans="15:37" ht="15" thickBot="1" x14ac:dyDescent="0.4">
      <c r="O199" s="7" t="s">
        <v>165</v>
      </c>
      <c r="P199" s="8">
        <v>10336.4</v>
      </c>
      <c r="Q199" s="8">
        <v>0</v>
      </c>
      <c r="R199" s="8">
        <v>10336.4</v>
      </c>
      <c r="S199" s="8">
        <v>10816</v>
      </c>
      <c r="T199" s="8">
        <v>479.6</v>
      </c>
      <c r="U199" s="8">
        <v>4.43</v>
      </c>
      <c r="AC199" s="7" t="s">
        <v>165</v>
      </c>
      <c r="AD199" s="8">
        <v>5316.6</v>
      </c>
      <c r="AE199" s="8">
        <v>0</v>
      </c>
      <c r="AF199" s="8">
        <v>0</v>
      </c>
      <c r="AG199" s="8">
        <v>5499.6</v>
      </c>
      <c r="AH199" s="8">
        <v>10816.3</v>
      </c>
      <c r="AI199" s="8">
        <v>10816</v>
      </c>
      <c r="AJ199" s="8">
        <v>-0.3</v>
      </c>
      <c r="AK199" s="8">
        <v>0</v>
      </c>
    </row>
    <row r="200" spans="15:37" ht="15" thickBot="1" x14ac:dyDescent="0.4">
      <c r="O200" s="7" t="s">
        <v>166</v>
      </c>
      <c r="P200" s="8">
        <v>10928.6</v>
      </c>
      <c r="Q200" s="8">
        <v>0</v>
      </c>
      <c r="R200" s="8">
        <v>10928.6</v>
      </c>
      <c r="S200" s="8">
        <v>10533</v>
      </c>
      <c r="T200" s="8">
        <v>-395.6</v>
      </c>
      <c r="U200" s="8">
        <v>-3.76</v>
      </c>
      <c r="AC200" s="7" t="s">
        <v>166</v>
      </c>
      <c r="AD200" s="8">
        <v>6039.7</v>
      </c>
      <c r="AE200" s="8">
        <v>3892.6</v>
      </c>
      <c r="AF200" s="8">
        <v>0</v>
      </c>
      <c r="AG200" s="8">
        <v>601</v>
      </c>
      <c r="AH200" s="8">
        <v>10533.3</v>
      </c>
      <c r="AI200" s="8">
        <v>10533</v>
      </c>
      <c r="AJ200" s="8">
        <v>-0.3</v>
      </c>
      <c r="AK200" s="8">
        <v>0</v>
      </c>
    </row>
    <row r="201" spans="15:37" ht="15" thickBot="1" x14ac:dyDescent="0.4">
      <c r="O201" s="7" t="s">
        <v>167</v>
      </c>
      <c r="P201" s="8">
        <v>10726.7</v>
      </c>
      <c r="Q201" s="8">
        <v>0</v>
      </c>
      <c r="R201" s="8">
        <v>10726.7</v>
      </c>
      <c r="S201" s="8">
        <v>10329</v>
      </c>
      <c r="T201" s="8">
        <v>-397.7</v>
      </c>
      <c r="U201" s="8">
        <v>-3.85</v>
      </c>
      <c r="AC201" s="7" t="s">
        <v>167</v>
      </c>
      <c r="AD201" s="8">
        <v>5748.7</v>
      </c>
      <c r="AE201" s="8">
        <v>3892.6</v>
      </c>
      <c r="AF201" s="8">
        <v>0</v>
      </c>
      <c r="AG201" s="8">
        <v>688</v>
      </c>
      <c r="AH201" s="8">
        <v>10329.299999999999</v>
      </c>
      <c r="AI201" s="8">
        <v>10329</v>
      </c>
      <c r="AJ201" s="8">
        <v>-0.3</v>
      </c>
      <c r="AK201" s="8">
        <v>0</v>
      </c>
    </row>
    <row r="202" spans="15:37" ht="15" thickBot="1" x14ac:dyDescent="0.4">
      <c r="O202" s="7" t="s">
        <v>168</v>
      </c>
      <c r="P202" s="8">
        <v>10539.3</v>
      </c>
      <c r="Q202" s="8">
        <v>0</v>
      </c>
      <c r="R202" s="8">
        <v>10539.3</v>
      </c>
      <c r="S202" s="8">
        <v>9667</v>
      </c>
      <c r="T202" s="8">
        <v>-872.3</v>
      </c>
      <c r="U202" s="8">
        <v>-9.02</v>
      </c>
      <c r="AC202" s="7" t="s">
        <v>168</v>
      </c>
      <c r="AD202" s="8">
        <v>5619.7</v>
      </c>
      <c r="AE202" s="8">
        <v>3892.6</v>
      </c>
      <c r="AF202" s="8">
        <v>0</v>
      </c>
      <c r="AG202" s="8">
        <v>156</v>
      </c>
      <c r="AH202" s="8">
        <v>9668.2999999999993</v>
      </c>
      <c r="AI202" s="8">
        <v>9667</v>
      </c>
      <c r="AJ202" s="8">
        <v>-1.3</v>
      </c>
      <c r="AK202" s="8">
        <v>-0.01</v>
      </c>
    </row>
    <row r="203" spans="15:37" ht="15" thickBot="1" x14ac:dyDescent="0.4">
      <c r="O203" s="7" t="s">
        <v>169</v>
      </c>
      <c r="P203" s="8">
        <v>10539.3</v>
      </c>
      <c r="Q203" s="8">
        <v>0</v>
      </c>
      <c r="R203" s="8">
        <v>10539.3</v>
      </c>
      <c r="S203" s="8">
        <v>11317</v>
      </c>
      <c r="T203" s="8">
        <v>777.7</v>
      </c>
      <c r="U203" s="8">
        <v>6.87</v>
      </c>
      <c r="AC203" s="7" t="s">
        <v>169</v>
      </c>
      <c r="AD203" s="8">
        <v>5619.7</v>
      </c>
      <c r="AE203" s="8">
        <v>0</v>
      </c>
      <c r="AF203" s="8">
        <v>0</v>
      </c>
      <c r="AG203" s="8">
        <v>5697.7</v>
      </c>
      <c r="AH203" s="8">
        <v>11317.3</v>
      </c>
      <c r="AI203" s="8">
        <v>11317</v>
      </c>
      <c r="AJ203" s="8">
        <v>-0.3</v>
      </c>
      <c r="AK203" s="8">
        <v>0</v>
      </c>
    </row>
    <row r="204" spans="15:37" ht="15" thickBot="1" x14ac:dyDescent="0.4">
      <c r="O204" s="7" t="s">
        <v>170</v>
      </c>
      <c r="P204" s="8">
        <v>10388.200000000001</v>
      </c>
      <c r="Q204" s="8">
        <v>0</v>
      </c>
      <c r="R204" s="8">
        <v>10388.200000000001</v>
      </c>
      <c r="S204" s="8">
        <v>10622</v>
      </c>
      <c r="T204" s="8">
        <v>233.8</v>
      </c>
      <c r="U204" s="8">
        <v>2.2000000000000002</v>
      </c>
      <c r="AC204" s="7" t="s">
        <v>170</v>
      </c>
      <c r="AD204" s="8">
        <v>5518.6</v>
      </c>
      <c r="AE204" s="8">
        <v>0</v>
      </c>
      <c r="AF204" s="8">
        <v>0</v>
      </c>
      <c r="AG204" s="8">
        <v>5085.6000000000004</v>
      </c>
      <c r="AH204" s="8">
        <v>10604.3</v>
      </c>
      <c r="AI204" s="8">
        <v>10622</v>
      </c>
      <c r="AJ204" s="8">
        <v>17.7</v>
      </c>
      <c r="AK204" s="8">
        <v>0.17</v>
      </c>
    </row>
    <row r="205" spans="15:37" ht="15" thickBot="1" x14ac:dyDescent="0.4">
      <c r="O205" s="7" t="s">
        <v>171</v>
      </c>
      <c r="P205" s="8">
        <v>10235</v>
      </c>
      <c r="Q205" s="8">
        <v>0</v>
      </c>
      <c r="R205" s="8">
        <v>10235</v>
      </c>
      <c r="S205" s="8">
        <v>10119</v>
      </c>
      <c r="T205" s="8">
        <v>-116</v>
      </c>
      <c r="U205" s="8">
        <v>-1.1499999999999999</v>
      </c>
      <c r="AC205" s="7" t="s">
        <v>171</v>
      </c>
      <c r="AD205" s="8">
        <v>5114.6000000000004</v>
      </c>
      <c r="AE205" s="8">
        <v>0</v>
      </c>
      <c r="AF205" s="8">
        <v>0</v>
      </c>
      <c r="AG205" s="8">
        <v>5004.6000000000004</v>
      </c>
      <c r="AH205" s="8">
        <v>10119.299999999999</v>
      </c>
      <c r="AI205" s="8">
        <v>10119</v>
      </c>
      <c r="AJ205" s="8">
        <v>-0.3</v>
      </c>
      <c r="AK205" s="8">
        <v>0</v>
      </c>
    </row>
    <row r="206" spans="15:37" ht="15" thickBot="1" x14ac:dyDescent="0.4"/>
    <row r="207" spans="15:37" ht="15" thickBot="1" x14ac:dyDescent="0.4">
      <c r="O207" s="9" t="s">
        <v>64</v>
      </c>
      <c r="P207" s="10">
        <v>10928.6</v>
      </c>
      <c r="AC207" s="9" t="s">
        <v>64</v>
      </c>
      <c r="AD207" s="10">
        <v>20042.599999999999</v>
      </c>
    </row>
    <row r="208" spans="15:37" ht="15" thickBot="1" x14ac:dyDescent="0.4">
      <c r="O208" s="9" t="s">
        <v>283</v>
      </c>
      <c r="P208" s="10">
        <v>8620.7000000000007</v>
      </c>
      <c r="AC208" s="9" t="s">
        <v>283</v>
      </c>
      <c r="AD208" s="10">
        <v>0</v>
      </c>
    </row>
    <row r="209" spans="15:30" ht="15" thickBot="1" x14ac:dyDescent="0.4">
      <c r="O209" s="9" t="s">
        <v>66</v>
      </c>
      <c r="P209" s="10">
        <v>482679.9</v>
      </c>
      <c r="AC209" s="9" t="s">
        <v>66</v>
      </c>
      <c r="AD209" s="10">
        <v>482680.3</v>
      </c>
    </row>
    <row r="210" spans="15:30" ht="15" thickBot="1" x14ac:dyDescent="0.4">
      <c r="O210" s="9" t="s">
        <v>67</v>
      </c>
      <c r="P210" s="10">
        <v>482680</v>
      </c>
      <c r="AC210" s="9" t="s">
        <v>67</v>
      </c>
      <c r="AD210" s="10">
        <v>482680</v>
      </c>
    </row>
    <row r="211" spans="15:30" ht="15" thickBot="1" x14ac:dyDescent="0.4">
      <c r="O211" s="9" t="s">
        <v>68</v>
      </c>
      <c r="P211" s="10">
        <v>-0.1</v>
      </c>
      <c r="AC211" s="9" t="s">
        <v>68</v>
      </c>
      <c r="AD211" s="10">
        <v>0.3</v>
      </c>
    </row>
    <row r="212" spans="15:30" ht="20" thickBot="1" x14ac:dyDescent="0.4">
      <c r="O212" s="9" t="s">
        <v>69</v>
      </c>
      <c r="P212" s="10"/>
      <c r="AC212" s="9" t="s">
        <v>69</v>
      </c>
      <c r="AD212" s="10"/>
    </row>
    <row r="213" spans="15:30" ht="20" thickBot="1" x14ac:dyDescent="0.4">
      <c r="O213" s="9" t="s">
        <v>70</v>
      </c>
      <c r="P213" s="10"/>
      <c r="AC213" s="9" t="s">
        <v>70</v>
      </c>
      <c r="AD213" s="10"/>
    </row>
    <row r="214" spans="15:30" ht="15" thickBot="1" x14ac:dyDescent="0.4">
      <c r="O214" s="9" t="s">
        <v>71</v>
      </c>
      <c r="P214" s="10">
        <v>0</v>
      </c>
      <c r="AC214" s="9" t="s">
        <v>71</v>
      </c>
      <c r="AD214" s="10">
        <v>0</v>
      </c>
    </row>
    <row r="216" spans="15:30" x14ac:dyDescent="0.35">
      <c r="O216" s="1" t="s">
        <v>95</v>
      </c>
      <c r="AC216" s="1" t="s">
        <v>95</v>
      </c>
    </row>
    <row r="218" spans="15:30" x14ac:dyDescent="0.35">
      <c r="O218" s="11" t="s">
        <v>301</v>
      </c>
      <c r="AC218" s="11" t="s">
        <v>350</v>
      </c>
    </row>
    <row r="219" spans="15:30" x14ac:dyDescent="0.35">
      <c r="O219" s="11" t="s">
        <v>302</v>
      </c>
      <c r="AC219" s="11" t="s">
        <v>302</v>
      </c>
    </row>
  </sheetData>
  <hyperlinks>
    <hyperlink ref="A76" r:id="rId1" display="https://miau.my-x.hu/myx-free/coco/test/482432520191216195347.html" xr:uid="{CA6AB8EB-3F3A-4EFE-8607-59DE6C200974}"/>
    <hyperlink ref="O216" r:id="rId2" display="https://miau.my-x.hu/myx-free/coco/test/504444920191219135903.html" xr:uid="{AFF3A2F3-8AE5-4D60-AF48-E78231C22B52}"/>
    <hyperlink ref="AC216" r:id="rId3" display="https://miau.my-x.hu/myx-free/coco/test/609162220191219140118.html" xr:uid="{2E034B23-FAFA-4122-9192-14878F6BAF8D}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8D92-4D1D-4A2C-8DFA-15C79179CA07}">
  <dimension ref="A1:Q79"/>
  <sheetViews>
    <sheetView workbookViewId="0"/>
  </sheetViews>
  <sheetFormatPr defaultRowHeight="14.5" x14ac:dyDescent="0.35"/>
  <sheetData>
    <row r="1" spans="1:14" ht="18" x14ac:dyDescent="0.35">
      <c r="A1" s="3"/>
    </row>
    <row r="2" spans="1:14" x14ac:dyDescent="0.35">
      <c r="A2" s="4"/>
    </row>
    <row r="5" spans="1:14" ht="15" x14ac:dyDescent="0.35">
      <c r="A5" s="5" t="s">
        <v>18</v>
      </c>
      <c r="B5" s="6">
        <v>4980558</v>
      </c>
      <c r="C5" s="5" t="s">
        <v>20</v>
      </c>
      <c r="D5" s="6">
        <v>13</v>
      </c>
      <c r="E5" s="5" t="s">
        <v>21</v>
      </c>
      <c r="F5" s="6">
        <v>12</v>
      </c>
      <c r="G5" s="5" t="s">
        <v>22</v>
      </c>
      <c r="H5" s="6">
        <v>13</v>
      </c>
      <c r="I5" s="5" t="s">
        <v>23</v>
      </c>
      <c r="J5" s="6">
        <v>0</v>
      </c>
      <c r="K5" s="5" t="s">
        <v>24</v>
      </c>
      <c r="L5" s="6" t="s">
        <v>111</v>
      </c>
    </row>
    <row r="6" spans="1:14" ht="18.5" thickBot="1" x14ac:dyDescent="0.4">
      <c r="A6" s="3"/>
    </row>
    <row r="7" spans="1:14" ht="15" thickBot="1" x14ac:dyDescent="0.4">
      <c r="A7" s="7" t="s">
        <v>26</v>
      </c>
      <c r="B7" s="7" t="s">
        <v>27</v>
      </c>
      <c r="C7" s="7" t="s">
        <v>28</v>
      </c>
      <c r="D7" s="7" t="s">
        <v>77</v>
      </c>
      <c r="E7" s="7" t="s">
        <v>78</v>
      </c>
      <c r="F7" s="7" t="s">
        <v>112</v>
      </c>
      <c r="G7" s="7" t="s">
        <v>113</v>
      </c>
      <c r="H7" s="7" t="s">
        <v>114</v>
      </c>
      <c r="I7" s="7" t="s">
        <v>115</v>
      </c>
      <c r="J7" s="7" t="s">
        <v>116</v>
      </c>
      <c r="K7" s="7" t="s">
        <v>117</v>
      </c>
      <c r="L7" s="7" t="s">
        <v>118</v>
      </c>
      <c r="M7" s="7" t="s">
        <v>119</v>
      </c>
      <c r="N7" s="7" t="s">
        <v>120</v>
      </c>
    </row>
    <row r="8" spans="1:14" ht="15" thickBot="1" x14ac:dyDescent="0.4">
      <c r="A8" s="7" t="s">
        <v>1</v>
      </c>
      <c r="B8" s="15">
        <f>task!B89</f>
        <v>4</v>
      </c>
      <c r="C8" s="8">
        <v>12</v>
      </c>
      <c r="D8" s="8">
        <v>10</v>
      </c>
      <c r="E8" s="8">
        <v>2</v>
      </c>
      <c r="F8" s="8">
        <v>11</v>
      </c>
      <c r="G8" s="8">
        <v>2</v>
      </c>
      <c r="H8" s="8">
        <v>10</v>
      </c>
      <c r="I8" s="8">
        <v>1</v>
      </c>
      <c r="J8" s="8">
        <v>3</v>
      </c>
      <c r="K8" s="8">
        <v>12</v>
      </c>
      <c r="L8" s="8">
        <v>4</v>
      </c>
      <c r="M8" s="8">
        <v>13</v>
      </c>
      <c r="N8" s="8">
        <v>11216</v>
      </c>
    </row>
    <row r="9" spans="1:14" ht="15" thickBot="1" x14ac:dyDescent="0.4">
      <c r="A9" s="7" t="s">
        <v>2</v>
      </c>
      <c r="B9" s="8">
        <v>10</v>
      </c>
      <c r="C9" s="8">
        <v>3</v>
      </c>
      <c r="D9" s="8">
        <v>4</v>
      </c>
      <c r="E9" s="8">
        <v>11</v>
      </c>
      <c r="F9" s="8">
        <v>7</v>
      </c>
      <c r="G9" s="8">
        <v>11</v>
      </c>
      <c r="H9" s="8">
        <v>6</v>
      </c>
      <c r="I9" s="8">
        <v>11</v>
      </c>
      <c r="J9" s="8">
        <v>7</v>
      </c>
      <c r="K9" s="8">
        <v>3</v>
      </c>
      <c r="L9" s="8">
        <v>8</v>
      </c>
      <c r="M9" s="8">
        <v>3</v>
      </c>
      <c r="N9" s="8">
        <v>8778</v>
      </c>
    </row>
    <row r="10" spans="1:14" ht="15" thickBot="1" x14ac:dyDescent="0.4">
      <c r="A10" s="7" t="s">
        <v>3</v>
      </c>
      <c r="B10" s="8">
        <v>4</v>
      </c>
      <c r="C10" s="8">
        <v>11</v>
      </c>
      <c r="D10" s="8">
        <v>10</v>
      </c>
      <c r="E10" s="8">
        <v>3</v>
      </c>
      <c r="F10" s="8">
        <v>8</v>
      </c>
      <c r="G10" s="8">
        <v>3</v>
      </c>
      <c r="H10" s="8">
        <v>9</v>
      </c>
      <c r="I10" s="8">
        <v>4</v>
      </c>
      <c r="J10" s="8">
        <v>6</v>
      </c>
      <c r="K10" s="8">
        <v>11</v>
      </c>
      <c r="L10" s="8">
        <v>5</v>
      </c>
      <c r="M10" s="8">
        <v>10</v>
      </c>
      <c r="N10" s="8">
        <v>10919</v>
      </c>
    </row>
    <row r="11" spans="1:14" ht="15" thickBot="1" x14ac:dyDescent="0.4">
      <c r="A11" s="7" t="s">
        <v>4</v>
      </c>
      <c r="B11" s="8">
        <v>7</v>
      </c>
      <c r="C11" s="8">
        <v>3</v>
      </c>
      <c r="D11" s="8">
        <v>7</v>
      </c>
      <c r="E11" s="8">
        <v>11</v>
      </c>
      <c r="F11" s="8">
        <v>4</v>
      </c>
      <c r="G11" s="8">
        <v>9</v>
      </c>
      <c r="H11" s="8">
        <v>4</v>
      </c>
      <c r="I11" s="8">
        <v>8</v>
      </c>
      <c r="J11" s="8">
        <v>10</v>
      </c>
      <c r="K11" s="8">
        <v>5</v>
      </c>
      <c r="L11" s="8">
        <v>10</v>
      </c>
      <c r="M11" s="8">
        <v>6</v>
      </c>
      <c r="N11" s="8">
        <v>9471</v>
      </c>
    </row>
    <row r="12" spans="1:14" ht="15" thickBot="1" x14ac:dyDescent="0.4">
      <c r="A12" s="7" t="s">
        <v>5</v>
      </c>
      <c r="B12" s="8">
        <v>1</v>
      </c>
      <c r="C12" s="8">
        <v>10</v>
      </c>
      <c r="D12" s="8">
        <v>13</v>
      </c>
      <c r="E12" s="8">
        <v>4</v>
      </c>
      <c r="F12" s="8">
        <v>5</v>
      </c>
      <c r="G12" s="8">
        <v>4</v>
      </c>
      <c r="H12" s="8">
        <v>5</v>
      </c>
      <c r="I12" s="8">
        <v>1</v>
      </c>
      <c r="J12" s="8">
        <v>9</v>
      </c>
      <c r="K12" s="8">
        <v>10</v>
      </c>
      <c r="L12" s="8">
        <v>9</v>
      </c>
      <c r="M12" s="8">
        <v>13</v>
      </c>
      <c r="N12" s="8">
        <v>11228</v>
      </c>
    </row>
    <row r="13" spans="1:14" ht="15" thickBot="1" x14ac:dyDescent="0.4">
      <c r="A13" s="7" t="s">
        <v>6</v>
      </c>
      <c r="B13" s="8">
        <v>4</v>
      </c>
      <c r="C13" s="8">
        <v>1</v>
      </c>
      <c r="D13" s="8">
        <v>10</v>
      </c>
      <c r="E13" s="8">
        <v>13</v>
      </c>
      <c r="F13" s="8">
        <v>1</v>
      </c>
      <c r="G13" s="8">
        <v>8</v>
      </c>
      <c r="H13" s="8">
        <v>1</v>
      </c>
      <c r="I13" s="8">
        <v>8</v>
      </c>
      <c r="J13" s="8">
        <v>13</v>
      </c>
      <c r="K13" s="8">
        <v>6</v>
      </c>
      <c r="L13" s="8">
        <v>13</v>
      </c>
      <c r="M13" s="8">
        <v>6</v>
      </c>
      <c r="N13" s="8">
        <v>9467</v>
      </c>
    </row>
    <row r="14" spans="1:14" ht="15" thickBot="1" x14ac:dyDescent="0.4">
      <c r="A14" s="7" t="s">
        <v>7</v>
      </c>
      <c r="B14" s="8">
        <v>7</v>
      </c>
      <c r="C14" s="8">
        <v>13</v>
      </c>
      <c r="D14" s="8">
        <v>7</v>
      </c>
      <c r="E14" s="8">
        <v>1</v>
      </c>
      <c r="F14" s="8">
        <v>13</v>
      </c>
      <c r="G14" s="8">
        <v>1</v>
      </c>
      <c r="H14" s="8">
        <v>13</v>
      </c>
      <c r="I14" s="8">
        <v>3</v>
      </c>
      <c r="J14" s="8">
        <v>1</v>
      </c>
      <c r="K14" s="8">
        <v>13</v>
      </c>
      <c r="L14" s="8">
        <v>1</v>
      </c>
      <c r="M14" s="8">
        <v>11</v>
      </c>
      <c r="N14" s="8">
        <v>11113</v>
      </c>
    </row>
    <row r="15" spans="1:14" ht="15" thickBot="1" x14ac:dyDescent="0.4">
      <c r="A15" s="7" t="s">
        <v>8</v>
      </c>
      <c r="B15" s="8">
        <v>1</v>
      </c>
      <c r="C15" s="8">
        <v>7</v>
      </c>
      <c r="D15" s="8">
        <v>13</v>
      </c>
      <c r="E15" s="8">
        <v>7</v>
      </c>
      <c r="F15" s="8">
        <v>3</v>
      </c>
      <c r="G15" s="8">
        <v>5</v>
      </c>
      <c r="H15" s="8">
        <v>3</v>
      </c>
      <c r="I15" s="8">
        <v>5</v>
      </c>
      <c r="J15" s="8">
        <v>11</v>
      </c>
      <c r="K15" s="8">
        <v>9</v>
      </c>
      <c r="L15" s="8">
        <v>11</v>
      </c>
      <c r="M15" s="8">
        <v>9</v>
      </c>
      <c r="N15" s="8">
        <v>10832</v>
      </c>
    </row>
    <row r="16" spans="1:14" ht="15" thickBot="1" x14ac:dyDescent="0.4">
      <c r="A16" s="7" t="s">
        <v>9</v>
      </c>
      <c r="B16" s="8">
        <v>10</v>
      </c>
      <c r="C16" s="8">
        <v>8</v>
      </c>
      <c r="D16" s="8">
        <v>4</v>
      </c>
      <c r="E16" s="8">
        <v>6</v>
      </c>
      <c r="F16" s="8">
        <v>10</v>
      </c>
      <c r="G16" s="8">
        <v>10</v>
      </c>
      <c r="H16" s="8">
        <v>11</v>
      </c>
      <c r="I16" s="8">
        <v>8</v>
      </c>
      <c r="J16" s="8">
        <v>4</v>
      </c>
      <c r="K16" s="8">
        <v>4</v>
      </c>
      <c r="L16" s="8">
        <v>3</v>
      </c>
      <c r="M16" s="8">
        <v>6</v>
      </c>
      <c r="N16" s="8">
        <v>9485</v>
      </c>
    </row>
    <row r="17" spans="1:14" ht="15" thickBot="1" x14ac:dyDescent="0.4">
      <c r="A17" s="7" t="s">
        <v>10</v>
      </c>
      <c r="B17" s="8">
        <v>13</v>
      </c>
      <c r="C17" s="8">
        <v>5</v>
      </c>
      <c r="D17" s="8">
        <v>1</v>
      </c>
      <c r="E17" s="8">
        <v>9</v>
      </c>
      <c r="F17" s="8">
        <v>12</v>
      </c>
      <c r="G17" s="8">
        <v>13</v>
      </c>
      <c r="H17" s="8">
        <v>12</v>
      </c>
      <c r="I17" s="8">
        <v>11</v>
      </c>
      <c r="J17" s="8">
        <v>2</v>
      </c>
      <c r="K17" s="8">
        <v>1</v>
      </c>
      <c r="L17" s="8">
        <v>2</v>
      </c>
      <c r="M17" s="8">
        <v>3</v>
      </c>
      <c r="N17" s="8">
        <v>8786</v>
      </c>
    </row>
    <row r="18" spans="1:14" ht="15" thickBot="1" x14ac:dyDescent="0.4">
      <c r="A18" s="7" t="s">
        <v>11</v>
      </c>
      <c r="B18" s="8">
        <v>12</v>
      </c>
      <c r="C18" s="8">
        <v>1</v>
      </c>
      <c r="D18" s="8">
        <v>2</v>
      </c>
      <c r="E18" s="8">
        <v>13</v>
      </c>
      <c r="F18" s="8">
        <v>9</v>
      </c>
      <c r="G18" s="8">
        <v>12</v>
      </c>
      <c r="H18" s="8">
        <v>6</v>
      </c>
      <c r="I18" s="8">
        <v>13</v>
      </c>
      <c r="J18" s="8">
        <v>5</v>
      </c>
      <c r="K18" s="8">
        <v>2</v>
      </c>
      <c r="L18" s="8">
        <v>8</v>
      </c>
      <c r="M18" s="8">
        <v>1</v>
      </c>
      <c r="N18" s="8">
        <v>8378</v>
      </c>
    </row>
    <row r="19" spans="1:14" ht="15" thickBot="1" x14ac:dyDescent="0.4">
      <c r="A19" s="7" t="s">
        <v>12</v>
      </c>
      <c r="B19" s="8">
        <v>1</v>
      </c>
      <c r="C19" s="8">
        <v>5</v>
      </c>
      <c r="D19" s="8">
        <v>13</v>
      </c>
      <c r="E19" s="8">
        <v>9</v>
      </c>
      <c r="F19" s="8">
        <v>2</v>
      </c>
      <c r="G19" s="8">
        <v>6</v>
      </c>
      <c r="H19" s="8">
        <v>1</v>
      </c>
      <c r="I19" s="8">
        <v>6</v>
      </c>
      <c r="J19" s="8">
        <v>12</v>
      </c>
      <c r="K19" s="8">
        <v>8</v>
      </c>
      <c r="L19" s="8">
        <v>13</v>
      </c>
      <c r="M19" s="8">
        <v>8</v>
      </c>
      <c r="N19" s="8">
        <v>10733</v>
      </c>
    </row>
    <row r="20" spans="1:14" ht="15" thickBot="1" x14ac:dyDescent="0.4">
      <c r="A20" s="7" t="s">
        <v>13</v>
      </c>
      <c r="B20" s="8">
        <v>7</v>
      </c>
      <c r="C20" s="8">
        <v>8</v>
      </c>
      <c r="D20" s="8">
        <v>7</v>
      </c>
      <c r="E20" s="8">
        <v>6</v>
      </c>
      <c r="F20" s="8">
        <v>6</v>
      </c>
      <c r="G20" s="8">
        <v>7</v>
      </c>
      <c r="H20" s="8">
        <v>6</v>
      </c>
      <c r="I20" s="8">
        <v>7</v>
      </c>
      <c r="J20" s="8">
        <v>8</v>
      </c>
      <c r="K20" s="8">
        <v>7</v>
      </c>
      <c r="L20" s="8">
        <v>8</v>
      </c>
      <c r="M20" s="8">
        <v>7</v>
      </c>
      <c r="N20" s="8">
        <v>10222</v>
      </c>
    </row>
    <row r="21" spans="1:14" ht="18.5" thickBot="1" x14ac:dyDescent="0.4">
      <c r="A21" s="3"/>
    </row>
    <row r="22" spans="1:14" ht="15" thickBot="1" x14ac:dyDescent="0.4">
      <c r="A22" s="7" t="s">
        <v>30</v>
      </c>
      <c r="B22" s="7" t="s">
        <v>27</v>
      </c>
      <c r="C22" s="7" t="s">
        <v>28</v>
      </c>
      <c r="D22" s="7" t="s">
        <v>77</v>
      </c>
      <c r="E22" s="7" t="s">
        <v>78</v>
      </c>
      <c r="F22" s="7" t="s">
        <v>112</v>
      </c>
      <c r="G22" s="7" t="s">
        <v>113</v>
      </c>
      <c r="H22" s="7" t="s">
        <v>114</v>
      </c>
      <c r="I22" s="7" t="s">
        <v>115</v>
      </c>
      <c r="J22" s="7" t="s">
        <v>116</v>
      </c>
      <c r="K22" s="7" t="s">
        <v>117</v>
      </c>
      <c r="L22" s="7" t="s">
        <v>118</v>
      </c>
      <c r="M22" s="7" t="s">
        <v>119</v>
      </c>
    </row>
    <row r="23" spans="1:14" ht="15" thickBot="1" x14ac:dyDescent="0.4">
      <c r="A23" s="7" t="s">
        <v>31</v>
      </c>
      <c r="B23" s="8" t="s">
        <v>121</v>
      </c>
      <c r="C23" s="8" t="s">
        <v>121</v>
      </c>
      <c r="D23" s="8" t="s">
        <v>122</v>
      </c>
      <c r="E23" s="8" t="s">
        <v>123</v>
      </c>
      <c r="F23" s="8" t="s">
        <v>124</v>
      </c>
      <c r="G23" s="8" t="s">
        <v>125</v>
      </c>
      <c r="H23" s="8" t="s">
        <v>121</v>
      </c>
      <c r="I23" s="8" t="s">
        <v>121</v>
      </c>
      <c r="J23" s="8" t="s">
        <v>126</v>
      </c>
      <c r="K23" s="8" t="s">
        <v>127</v>
      </c>
      <c r="L23" s="8" t="s">
        <v>121</v>
      </c>
      <c r="M23" s="8" t="s">
        <v>121</v>
      </c>
    </row>
    <row r="24" spans="1:14" ht="15" thickBot="1" x14ac:dyDescent="0.4">
      <c r="A24" s="7" t="s">
        <v>34</v>
      </c>
      <c r="B24" s="8" t="s">
        <v>121</v>
      </c>
      <c r="C24" s="8" t="s">
        <v>121</v>
      </c>
      <c r="D24" s="8" t="s">
        <v>128</v>
      </c>
      <c r="E24" s="8" t="s">
        <v>123</v>
      </c>
      <c r="F24" s="8" t="s">
        <v>124</v>
      </c>
      <c r="G24" s="8" t="s">
        <v>125</v>
      </c>
      <c r="H24" s="8" t="s">
        <v>121</v>
      </c>
      <c r="I24" s="8" t="s">
        <v>121</v>
      </c>
      <c r="J24" s="8" t="s">
        <v>126</v>
      </c>
      <c r="K24" s="8" t="s">
        <v>127</v>
      </c>
      <c r="L24" s="8" t="s">
        <v>121</v>
      </c>
      <c r="M24" s="8" t="s">
        <v>121</v>
      </c>
    </row>
    <row r="25" spans="1:14" ht="15" thickBot="1" x14ac:dyDescent="0.4">
      <c r="A25" s="7" t="s">
        <v>35</v>
      </c>
      <c r="B25" s="8" t="s">
        <v>121</v>
      </c>
      <c r="C25" s="8" t="s">
        <v>121</v>
      </c>
      <c r="D25" s="8" t="s">
        <v>128</v>
      </c>
      <c r="E25" s="8" t="s">
        <v>123</v>
      </c>
      <c r="F25" s="8" t="s">
        <v>124</v>
      </c>
      <c r="G25" s="8" t="s">
        <v>125</v>
      </c>
      <c r="H25" s="8" t="s">
        <v>121</v>
      </c>
      <c r="I25" s="8" t="s">
        <v>121</v>
      </c>
      <c r="J25" s="8" t="s">
        <v>126</v>
      </c>
      <c r="K25" s="8" t="s">
        <v>127</v>
      </c>
      <c r="L25" s="8" t="s">
        <v>121</v>
      </c>
      <c r="M25" s="8" t="s">
        <v>121</v>
      </c>
    </row>
    <row r="26" spans="1:14" ht="15" thickBot="1" x14ac:dyDescent="0.4">
      <c r="A26" s="7" t="s">
        <v>37</v>
      </c>
      <c r="B26" s="8" t="s">
        <v>121</v>
      </c>
      <c r="C26" s="8" t="s">
        <v>121</v>
      </c>
      <c r="D26" s="8" t="s">
        <v>128</v>
      </c>
      <c r="E26" s="8" t="s">
        <v>129</v>
      </c>
      <c r="F26" s="8" t="s">
        <v>124</v>
      </c>
      <c r="G26" s="8" t="s">
        <v>125</v>
      </c>
      <c r="H26" s="8" t="s">
        <v>121</v>
      </c>
      <c r="I26" s="8" t="s">
        <v>121</v>
      </c>
      <c r="J26" s="8" t="s">
        <v>126</v>
      </c>
      <c r="K26" s="8" t="s">
        <v>127</v>
      </c>
      <c r="L26" s="8" t="s">
        <v>121</v>
      </c>
      <c r="M26" s="8" t="s">
        <v>121</v>
      </c>
    </row>
    <row r="27" spans="1:14" ht="15" thickBot="1" x14ac:dyDescent="0.4">
      <c r="A27" s="7" t="s">
        <v>39</v>
      </c>
      <c r="B27" s="8" t="s">
        <v>121</v>
      </c>
      <c r="C27" s="8" t="s">
        <v>121</v>
      </c>
      <c r="D27" s="8" t="s">
        <v>121</v>
      </c>
      <c r="E27" s="8" t="s">
        <v>121</v>
      </c>
      <c r="F27" s="8" t="s">
        <v>124</v>
      </c>
      <c r="G27" s="8" t="s">
        <v>125</v>
      </c>
      <c r="H27" s="8" t="s">
        <v>121</v>
      </c>
      <c r="I27" s="8" t="s">
        <v>121</v>
      </c>
      <c r="J27" s="8" t="s">
        <v>121</v>
      </c>
      <c r="K27" s="8" t="s">
        <v>127</v>
      </c>
      <c r="L27" s="8" t="s">
        <v>121</v>
      </c>
      <c r="M27" s="8" t="s">
        <v>121</v>
      </c>
    </row>
    <row r="28" spans="1:14" ht="15" thickBot="1" x14ac:dyDescent="0.4">
      <c r="A28" s="7" t="s">
        <v>40</v>
      </c>
      <c r="B28" s="8" t="s">
        <v>121</v>
      </c>
      <c r="C28" s="8" t="s">
        <v>121</v>
      </c>
      <c r="D28" s="8" t="s">
        <v>121</v>
      </c>
      <c r="E28" s="8" t="s">
        <v>121</v>
      </c>
      <c r="F28" s="8" t="s">
        <v>124</v>
      </c>
      <c r="G28" s="8" t="s">
        <v>130</v>
      </c>
      <c r="H28" s="8" t="s">
        <v>121</v>
      </c>
      <c r="I28" s="8" t="s">
        <v>121</v>
      </c>
      <c r="J28" s="8" t="s">
        <v>121</v>
      </c>
      <c r="K28" s="8" t="s">
        <v>121</v>
      </c>
      <c r="L28" s="8" t="s">
        <v>121</v>
      </c>
      <c r="M28" s="8" t="s">
        <v>121</v>
      </c>
    </row>
    <row r="29" spans="1:14" ht="15" thickBot="1" x14ac:dyDescent="0.4">
      <c r="A29" s="7" t="s">
        <v>41</v>
      </c>
      <c r="B29" s="8" t="s">
        <v>121</v>
      </c>
      <c r="C29" s="8" t="s">
        <v>121</v>
      </c>
      <c r="D29" s="8" t="s">
        <v>121</v>
      </c>
      <c r="E29" s="8" t="s">
        <v>121</v>
      </c>
      <c r="F29" s="8" t="s">
        <v>131</v>
      </c>
      <c r="G29" s="8" t="s">
        <v>132</v>
      </c>
      <c r="H29" s="8" t="s">
        <v>121</v>
      </c>
      <c r="I29" s="8" t="s">
        <v>121</v>
      </c>
      <c r="J29" s="8" t="s">
        <v>121</v>
      </c>
      <c r="K29" s="8" t="s">
        <v>121</v>
      </c>
      <c r="L29" s="8" t="s">
        <v>121</v>
      </c>
      <c r="M29" s="8" t="s">
        <v>121</v>
      </c>
    </row>
    <row r="30" spans="1:14" ht="15" thickBot="1" x14ac:dyDescent="0.4">
      <c r="A30" s="7" t="s">
        <v>44</v>
      </c>
      <c r="B30" s="8" t="s">
        <v>121</v>
      </c>
      <c r="C30" s="8" t="s">
        <v>121</v>
      </c>
      <c r="D30" s="8" t="s">
        <v>121</v>
      </c>
      <c r="E30" s="8" t="s">
        <v>121</v>
      </c>
      <c r="F30" s="8" t="s">
        <v>133</v>
      </c>
      <c r="G30" s="8" t="s">
        <v>121</v>
      </c>
      <c r="H30" s="8" t="s">
        <v>121</v>
      </c>
      <c r="I30" s="8" t="s">
        <v>121</v>
      </c>
      <c r="J30" s="8" t="s">
        <v>121</v>
      </c>
      <c r="K30" s="8" t="s">
        <v>121</v>
      </c>
      <c r="L30" s="8" t="s">
        <v>121</v>
      </c>
      <c r="M30" s="8" t="s">
        <v>121</v>
      </c>
    </row>
    <row r="31" spans="1:14" ht="15" thickBot="1" x14ac:dyDescent="0.4">
      <c r="A31" s="7" t="s">
        <v>46</v>
      </c>
      <c r="B31" s="8" t="s">
        <v>121</v>
      </c>
      <c r="C31" s="8" t="s">
        <v>121</v>
      </c>
      <c r="D31" s="8" t="s">
        <v>121</v>
      </c>
      <c r="E31" s="8" t="s">
        <v>121</v>
      </c>
      <c r="F31" s="8" t="s">
        <v>133</v>
      </c>
      <c r="G31" s="8" t="s">
        <v>121</v>
      </c>
      <c r="H31" s="8" t="s">
        <v>121</v>
      </c>
      <c r="I31" s="8" t="s">
        <v>121</v>
      </c>
      <c r="J31" s="8" t="s">
        <v>121</v>
      </c>
      <c r="K31" s="8" t="s">
        <v>121</v>
      </c>
      <c r="L31" s="8" t="s">
        <v>121</v>
      </c>
      <c r="M31" s="8" t="s">
        <v>121</v>
      </c>
    </row>
    <row r="32" spans="1:14" ht="15" thickBot="1" x14ac:dyDescent="0.4">
      <c r="A32" s="7" t="s">
        <v>47</v>
      </c>
      <c r="B32" s="8" t="s">
        <v>121</v>
      </c>
      <c r="C32" s="8" t="s">
        <v>121</v>
      </c>
      <c r="D32" s="8" t="s">
        <v>121</v>
      </c>
      <c r="E32" s="8" t="s">
        <v>121</v>
      </c>
      <c r="F32" s="8" t="s">
        <v>133</v>
      </c>
      <c r="G32" s="8" t="s">
        <v>121</v>
      </c>
      <c r="H32" s="8" t="s">
        <v>121</v>
      </c>
      <c r="I32" s="8" t="s">
        <v>121</v>
      </c>
      <c r="J32" s="8" t="s">
        <v>121</v>
      </c>
      <c r="K32" s="8" t="s">
        <v>121</v>
      </c>
      <c r="L32" s="8" t="s">
        <v>121</v>
      </c>
      <c r="M32" s="8" t="s">
        <v>121</v>
      </c>
    </row>
    <row r="33" spans="1:13" ht="15" thickBot="1" x14ac:dyDescent="0.4">
      <c r="A33" s="7" t="s">
        <v>50</v>
      </c>
      <c r="B33" s="8" t="s">
        <v>121</v>
      </c>
      <c r="C33" s="8" t="s">
        <v>121</v>
      </c>
      <c r="D33" s="8" t="s">
        <v>121</v>
      </c>
      <c r="E33" s="8" t="s">
        <v>121</v>
      </c>
      <c r="F33" s="8" t="s">
        <v>134</v>
      </c>
      <c r="G33" s="8" t="s">
        <v>121</v>
      </c>
      <c r="H33" s="8" t="s">
        <v>121</v>
      </c>
      <c r="I33" s="8" t="s">
        <v>121</v>
      </c>
      <c r="J33" s="8" t="s">
        <v>121</v>
      </c>
      <c r="K33" s="8" t="s">
        <v>121</v>
      </c>
      <c r="L33" s="8" t="s">
        <v>121</v>
      </c>
      <c r="M33" s="8" t="s">
        <v>121</v>
      </c>
    </row>
    <row r="34" spans="1:13" ht="15" thickBot="1" x14ac:dyDescent="0.4">
      <c r="A34" s="7" t="s">
        <v>52</v>
      </c>
      <c r="B34" s="8" t="s">
        <v>121</v>
      </c>
      <c r="C34" s="8" t="s">
        <v>121</v>
      </c>
      <c r="D34" s="8" t="s">
        <v>121</v>
      </c>
      <c r="E34" s="8" t="s">
        <v>121</v>
      </c>
      <c r="F34" s="8" t="s">
        <v>121</v>
      </c>
      <c r="G34" s="8" t="s">
        <v>121</v>
      </c>
      <c r="H34" s="8" t="s">
        <v>121</v>
      </c>
      <c r="I34" s="8" t="s">
        <v>121</v>
      </c>
      <c r="J34" s="8" t="s">
        <v>121</v>
      </c>
      <c r="K34" s="8" t="s">
        <v>121</v>
      </c>
      <c r="L34" s="8" t="s">
        <v>121</v>
      </c>
      <c r="M34" s="8" t="s">
        <v>121</v>
      </c>
    </row>
    <row r="35" spans="1:13" ht="15" thickBot="1" x14ac:dyDescent="0.4">
      <c r="A35" s="7" t="s">
        <v>55</v>
      </c>
      <c r="B35" s="8" t="s">
        <v>121</v>
      </c>
      <c r="C35" s="8" t="s">
        <v>121</v>
      </c>
      <c r="D35" s="8" t="s">
        <v>121</v>
      </c>
      <c r="E35" s="8" t="s">
        <v>121</v>
      </c>
      <c r="F35" s="8" t="s">
        <v>121</v>
      </c>
      <c r="G35" s="8" t="s">
        <v>121</v>
      </c>
      <c r="H35" s="8" t="s">
        <v>121</v>
      </c>
      <c r="I35" s="8" t="s">
        <v>121</v>
      </c>
      <c r="J35" s="8" t="s">
        <v>121</v>
      </c>
      <c r="K35" s="8" t="s">
        <v>121</v>
      </c>
      <c r="L35" s="8" t="s">
        <v>121</v>
      </c>
      <c r="M35" s="8" t="s">
        <v>121</v>
      </c>
    </row>
    <row r="36" spans="1:13" ht="18.5" thickBot="1" x14ac:dyDescent="0.4">
      <c r="A36" s="3"/>
    </row>
    <row r="37" spans="1:13" ht="15" thickBot="1" x14ac:dyDescent="0.4">
      <c r="A37" s="7" t="s">
        <v>58</v>
      </c>
      <c r="B37" s="7" t="s">
        <v>27</v>
      </c>
      <c r="C37" s="7" t="s">
        <v>28</v>
      </c>
      <c r="D37" s="7" t="s">
        <v>77</v>
      </c>
      <c r="E37" s="7" t="s">
        <v>78</v>
      </c>
      <c r="F37" s="7" t="s">
        <v>112</v>
      </c>
      <c r="G37" s="7" t="s">
        <v>113</v>
      </c>
      <c r="H37" s="7" t="s">
        <v>114</v>
      </c>
      <c r="I37" s="7" t="s">
        <v>115</v>
      </c>
      <c r="J37" s="7" t="s">
        <v>116</v>
      </c>
      <c r="K37" s="7" t="s">
        <v>117</v>
      </c>
      <c r="L37" s="7" t="s">
        <v>118</v>
      </c>
      <c r="M37" s="7" t="s">
        <v>119</v>
      </c>
    </row>
    <row r="38" spans="1:13" ht="15" thickBot="1" x14ac:dyDescent="0.4">
      <c r="A38" s="7" t="s">
        <v>31</v>
      </c>
      <c r="B38" s="8">
        <v>0</v>
      </c>
      <c r="C38" s="8">
        <v>0</v>
      </c>
      <c r="D38" s="8">
        <v>7675</v>
      </c>
      <c r="E38" s="8">
        <v>8641</v>
      </c>
      <c r="F38" s="8">
        <v>9467</v>
      </c>
      <c r="G38" s="8">
        <v>1365</v>
      </c>
      <c r="H38" s="8">
        <v>0</v>
      </c>
      <c r="I38" s="8">
        <v>0</v>
      </c>
      <c r="J38" s="8">
        <v>1107</v>
      </c>
      <c r="K38" s="8">
        <v>4</v>
      </c>
      <c r="L38" s="8">
        <v>0</v>
      </c>
      <c r="M38" s="8">
        <v>0</v>
      </c>
    </row>
    <row r="39" spans="1:13" ht="15" thickBot="1" x14ac:dyDescent="0.4">
      <c r="A39" s="7" t="s">
        <v>34</v>
      </c>
      <c r="B39" s="8">
        <v>0</v>
      </c>
      <c r="C39" s="8">
        <v>0</v>
      </c>
      <c r="D39" s="8">
        <v>7461</v>
      </c>
      <c r="E39" s="8">
        <v>8641</v>
      </c>
      <c r="F39" s="8">
        <v>9467</v>
      </c>
      <c r="G39" s="8">
        <v>1365</v>
      </c>
      <c r="H39" s="8">
        <v>0</v>
      </c>
      <c r="I39" s="8">
        <v>0</v>
      </c>
      <c r="J39" s="8">
        <v>1107</v>
      </c>
      <c r="K39" s="8">
        <v>4</v>
      </c>
      <c r="L39" s="8">
        <v>0</v>
      </c>
      <c r="M39" s="8">
        <v>0</v>
      </c>
    </row>
    <row r="40" spans="1:13" ht="15" thickBot="1" x14ac:dyDescent="0.4">
      <c r="A40" s="7" t="s">
        <v>35</v>
      </c>
      <c r="B40" s="8">
        <v>0</v>
      </c>
      <c r="C40" s="8">
        <v>0</v>
      </c>
      <c r="D40" s="8">
        <v>7461</v>
      </c>
      <c r="E40" s="8">
        <v>8641</v>
      </c>
      <c r="F40" s="8">
        <v>9467</v>
      </c>
      <c r="G40" s="8">
        <v>1365</v>
      </c>
      <c r="H40" s="8">
        <v>0</v>
      </c>
      <c r="I40" s="8">
        <v>0</v>
      </c>
      <c r="J40" s="8">
        <v>1107</v>
      </c>
      <c r="K40" s="8">
        <v>4</v>
      </c>
      <c r="L40" s="8">
        <v>0</v>
      </c>
      <c r="M40" s="8">
        <v>0</v>
      </c>
    </row>
    <row r="41" spans="1:13" ht="15" thickBot="1" x14ac:dyDescent="0.4">
      <c r="A41" s="7" t="s">
        <v>37</v>
      </c>
      <c r="B41" s="8">
        <v>0</v>
      </c>
      <c r="C41" s="8">
        <v>0</v>
      </c>
      <c r="D41" s="8">
        <v>7461</v>
      </c>
      <c r="E41" s="8">
        <v>396</v>
      </c>
      <c r="F41" s="8">
        <v>9467</v>
      </c>
      <c r="G41" s="8">
        <v>1365</v>
      </c>
      <c r="H41" s="8">
        <v>0</v>
      </c>
      <c r="I41" s="8">
        <v>0</v>
      </c>
      <c r="J41" s="8">
        <v>1107</v>
      </c>
      <c r="K41" s="8">
        <v>4</v>
      </c>
      <c r="L41" s="8">
        <v>0</v>
      </c>
      <c r="M41" s="8">
        <v>0</v>
      </c>
    </row>
    <row r="42" spans="1:13" ht="15" thickBot="1" x14ac:dyDescent="0.4">
      <c r="A42" s="7" t="s">
        <v>39</v>
      </c>
      <c r="B42" s="8">
        <v>0</v>
      </c>
      <c r="C42" s="8">
        <v>0</v>
      </c>
      <c r="D42" s="8">
        <v>0</v>
      </c>
      <c r="E42" s="8">
        <v>0</v>
      </c>
      <c r="F42" s="8">
        <v>9467</v>
      </c>
      <c r="G42" s="8">
        <v>1365</v>
      </c>
      <c r="H42" s="8">
        <v>0</v>
      </c>
      <c r="I42" s="8">
        <v>0</v>
      </c>
      <c r="J42" s="8">
        <v>0</v>
      </c>
      <c r="K42" s="8">
        <v>4</v>
      </c>
      <c r="L42" s="8">
        <v>0</v>
      </c>
      <c r="M42" s="8">
        <v>0</v>
      </c>
    </row>
    <row r="43" spans="1:13" ht="15" thickBot="1" x14ac:dyDescent="0.4">
      <c r="A43" s="7" t="s">
        <v>40</v>
      </c>
      <c r="B43" s="8">
        <v>0</v>
      </c>
      <c r="C43" s="8">
        <v>0</v>
      </c>
      <c r="D43" s="8">
        <v>0</v>
      </c>
      <c r="E43" s="8">
        <v>0</v>
      </c>
      <c r="F43" s="8">
        <v>9467</v>
      </c>
      <c r="G43" s="8">
        <v>1266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1:13" ht="15" thickBot="1" x14ac:dyDescent="0.4">
      <c r="A44" s="7" t="s">
        <v>41</v>
      </c>
      <c r="B44" s="8">
        <v>0</v>
      </c>
      <c r="C44" s="8">
        <v>0</v>
      </c>
      <c r="D44" s="8">
        <v>0</v>
      </c>
      <c r="E44" s="8">
        <v>0</v>
      </c>
      <c r="F44" s="8">
        <v>1313</v>
      </c>
      <c r="G44" s="8">
        <v>755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</row>
    <row r="45" spans="1:13" ht="15" thickBot="1" x14ac:dyDescent="0.4">
      <c r="A45" s="7" t="s">
        <v>44</v>
      </c>
      <c r="B45" s="8">
        <v>0</v>
      </c>
      <c r="C45" s="8">
        <v>0</v>
      </c>
      <c r="D45" s="8">
        <v>0</v>
      </c>
      <c r="E45" s="8">
        <v>0</v>
      </c>
      <c r="F45" s="8">
        <v>913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1:13" ht="15" thickBot="1" x14ac:dyDescent="0.4">
      <c r="A46" s="7" t="s">
        <v>46</v>
      </c>
      <c r="B46" s="8">
        <v>0</v>
      </c>
      <c r="C46" s="8">
        <v>0</v>
      </c>
      <c r="D46" s="8">
        <v>0</v>
      </c>
      <c r="E46" s="8">
        <v>0</v>
      </c>
      <c r="F46" s="8">
        <v>913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</row>
    <row r="47" spans="1:13" ht="15" thickBot="1" x14ac:dyDescent="0.4">
      <c r="A47" s="7" t="s">
        <v>47</v>
      </c>
      <c r="B47" s="8">
        <v>0</v>
      </c>
      <c r="C47" s="8">
        <v>0</v>
      </c>
      <c r="D47" s="8">
        <v>0</v>
      </c>
      <c r="E47" s="8">
        <v>0</v>
      </c>
      <c r="F47" s="8">
        <v>913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1:13" ht="15" thickBot="1" x14ac:dyDescent="0.4">
      <c r="A48" s="7" t="s">
        <v>50</v>
      </c>
      <c r="B48" s="8">
        <v>0</v>
      </c>
      <c r="C48" s="8">
        <v>0</v>
      </c>
      <c r="D48" s="8">
        <v>0</v>
      </c>
      <c r="E48" s="8">
        <v>0</v>
      </c>
      <c r="F48" s="8">
        <v>103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</row>
    <row r="49" spans="1:17" ht="15" thickBot="1" x14ac:dyDescent="0.4">
      <c r="A49" s="7" t="s">
        <v>52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7" ht="15" thickBot="1" x14ac:dyDescent="0.4">
      <c r="A50" s="7" t="s">
        <v>55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</row>
    <row r="51" spans="1:17" ht="18.5" thickBot="1" x14ac:dyDescent="0.4">
      <c r="A51" s="3"/>
    </row>
    <row r="52" spans="1:17" ht="15" thickBot="1" x14ac:dyDescent="0.4">
      <c r="A52" s="7" t="s">
        <v>94</v>
      </c>
      <c r="B52" s="7" t="s">
        <v>27</v>
      </c>
      <c r="C52" s="7" t="s">
        <v>28</v>
      </c>
      <c r="D52" s="7" t="s">
        <v>77</v>
      </c>
      <c r="E52" s="7" t="s">
        <v>78</v>
      </c>
      <c r="F52" s="7" t="s">
        <v>112</v>
      </c>
      <c r="G52" s="7" t="s">
        <v>113</v>
      </c>
      <c r="H52" s="7" t="s">
        <v>114</v>
      </c>
      <c r="I52" s="7" t="s">
        <v>115</v>
      </c>
      <c r="J52" s="7" t="s">
        <v>116</v>
      </c>
      <c r="K52" s="7" t="s">
        <v>117</v>
      </c>
      <c r="L52" s="7" t="s">
        <v>118</v>
      </c>
      <c r="M52" s="7" t="s">
        <v>119</v>
      </c>
      <c r="N52" s="7" t="s">
        <v>60</v>
      </c>
      <c r="O52" s="7" t="s">
        <v>61</v>
      </c>
      <c r="P52" s="7" t="s">
        <v>62</v>
      </c>
      <c r="Q52" s="7" t="s">
        <v>63</v>
      </c>
    </row>
    <row r="53" spans="1:17" ht="15" thickBot="1" x14ac:dyDescent="0.4">
      <c r="A53" s="7" t="s">
        <v>1</v>
      </c>
      <c r="B53" s="8">
        <v>0</v>
      </c>
      <c r="C53" s="8">
        <v>0</v>
      </c>
      <c r="D53" s="8">
        <v>0</v>
      </c>
      <c r="E53" s="8">
        <v>8641</v>
      </c>
      <c r="F53" s="8">
        <v>103</v>
      </c>
      <c r="G53" s="8">
        <v>1365</v>
      </c>
      <c r="H53" s="8">
        <v>0</v>
      </c>
      <c r="I53" s="8">
        <v>0</v>
      </c>
      <c r="J53" s="8">
        <v>1107</v>
      </c>
      <c r="K53" s="8">
        <v>0</v>
      </c>
      <c r="L53" s="8">
        <v>0</v>
      </c>
      <c r="M53" s="8">
        <v>0</v>
      </c>
      <c r="N53" s="8">
        <v>11216</v>
      </c>
      <c r="O53" s="8">
        <v>11216</v>
      </c>
      <c r="P53" s="8">
        <v>0</v>
      </c>
      <c r="Q53" s="8">
        <v>0</v>
      </c>
    </row>
    <row r="54" spans="1:17" ht="15" thickBot="1" x14ac:dyDescent="0.4">
      <c r="A54" s="7" t="s">
        <v>2</v>
      </c>
      <c r="B54" s="8">
        <v>0</v>
      </c>
      <c r="C54" s="8">
        <v>0</v>
      </c>
      <c r="D54" s="8">
        <v>7461</v>
      </c>
      <c r="E54" s="8">
        <v>0</v>
      </c>
      <c r="F54" s="8">
        <v>1313</v>
      </c>
      <c r="G54" s="8">
        <v>0</v>
      </c>
      <c r="H54" s="8">
        <v>0</v>
      </c>
      <c r="I54" s="8">
        <v>0</v>
      </c>
      <c r="J54" s="8">
        <v>0</v>
      </c>
      <c r="K54" s="8">
        <v>4</v>
      </c>
      <c r="L54" s="8">
        <v>0</v>
      </c>
      <c r="M54" s="8">
        <v>0</v>
      </c>
      <c r="N54" s="8">
        <v>8778</v>
      </c>
      <c r="O54" s="8">
        <v>8778</v>
      </c>
      <c r="P54" s="8">
        <v>0</v>
      </c>
      <c r="Q54" s="8">
        <v>0</v>
      </c>
    </row>
    <row r="55" spans="1:17" ht="15" thickBot="1" x14ac:dyDescent="0.4">
      <c r="A55" s="7" t="s">
        <v>3</v>
      </c>
      <c r="B55" s="8">
        <v>0</v>
      </c>
      <c r="C55" s="8">
        <v>0</v>
      </c>
      <c r="D55" s="8">
        <v>0</v>
      </c>
      <c r="E55" s="8">
        <v>8641</v>
      </c>
      <c r="F55" s="8">
        <v>913</v>
      </c>
      <c r="G55" s="8">
        <v>1365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10919</v>
      </c>
      <c r="O55" s="8">
        <v>10919</v>
      </c>
      <c r="P55" s="8">
        <v>0</v>
      </c>
      <c r="Q55" s="8">
        <v>0</v>
      </c>
    </row>
    <row r="56" spans="1:17" ht="15" thickBot="1" x14ac:dyDescent="0.4">
      <c r="A56" s="7" t="s">
        <v>4</v>
      </c>
      <c r="B56" s="8">
        <v>0</v>
      </c>
      <c r="C56" s="8">
        <v>0</v>
      </c>
      <c r="D56" s="8">
        <v>0</v>
      </c>
      <c r="E56" s="8">
        <v>0</v>
      </c>
      <c r="F56" s="8">
        <v>9467</v>
      </c>
      <c r="G56" s="8">
        <v>0</v>
      </c>
      <c r="H56" s="8">
        <v>0</v>
      </c>
      <c r="I56" s="8">
        <v>0</v>
      </c>
      <c r="J56" s="8">
        <v>0</v>
      </c>
      <c r="K56" s="8">
        <v>4</v>
      </c>
      <c r="L56" s="8">
        <v>0</v>
      </c>
      <c r="M56" s="8">
        <v>0</v>
      </c>
      <c r="N56" s="8">
        <v>9471</v>
      </c>
      <c r="O56" s="8">
        <v>9471</v>
      </c>
      <c r="P56" s="8">
        <v>0</v>
      </c>
      <c r="Q56" s="8">
        <v>0</v>
      </c>
    </row>
    <row r="57" spans="1:17" ht="15" thickBot="1" x14ac:dyDescent="0.4">
      <c r="A57" s="7" t="s">
        <v>5</v>
      </c>
      <c r="B57" s="8">
        <v>0</v>
      </c>
      <c r="C57" s="8">
        <v>0</v>
      </c>
      <c r="D57" s="8">
        <v>0</v>
      </c>
      <c r="E57" s="8">
        <v>396</v>
      </c>
      <c r="F57" s="8">
        <v>9467</v>
      </c>
      <c r="G57" s="8">
        <v>1365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11228</v>
      </c>
      <c r="O57" s="8">
        <v>11228</v>
      </c>
      <c r="P57" s="8">
        <v>0</v>
      </c>
      <c r="Q57" s="8">
        <v>0</v>
      </c>
    </row>
    <row r="58" spans="1:17" ht="15" thickBot="1" x14ac:dyDescent="0.4">
      <c r="A58" s="7" t="s">
        <v>6</v>
      </c>
      <c r="B58" s="8">
        <v>0</v>
      </c>
      <c r="C58" s="8">
        <v>0</v>
      </c>
      <c r="D58" s="8">
        <v>0</v>
      </c>
      <c r="E58" s="8">
        <v>0</v>
      </c>
      <c r="F58" s="8">
        <v>9467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9467</v>
      </c>
      <c r="O58" s="8">
        <v>9467</v>
      </c>
      <c r="P58" s="8">
        <v>0</v>
      </c>
      <c r="Q58" s="8">
        <v>0</v>
      </c>
    </row>
    <row r="59" spans="1:17" ht="15" thickBot="1" x14ac:dyDescent="0.4">
      <c r="A59" s="7" t="s">
        <v>7</v>
      </c>
      <c r="B59" s="8">
        <v>0</v>
      </c>
      <c r="C59" s="8">
        <v>0</v>
      </c>
      <c r="D59" s="8">
        <v>0</v>
      </c>
      <c r="E59" s="8">
        <v>8641</v>
      </c>
      <c r="F59" s="8">
        <v>0</v>
      </c>
      <c r="G59" s="8">
        <v>1365</v>
      </c>
      <c r="H59" s="8">
        <v>0</v>
      </c>
      <c r="I59" s="8">
        <v>0</v>
      </c>
      <c r="J59" s="8">
        <v>1107</v>
      </c>
      <c r="K59" s="8">
        <v>0</v>
      </c>
      <c r="L59" s="8">
        <v>0</v>
      </c>
      <c r="M59" s="8">
        <v>0</v>
      </c>
      <c r="N59" s="8">
        <v>11113</v>
      </c>
      <c r="O59" s="8">
        <v>11113</v>
      </c>
      <c r="P59" s="8">
        <v>0</v>
      </c>
      <c r="Q59" s="8">
        <v>0</v>
      </c>
    </row>
    <row r="60" spans="1:17" ht="15" thickBot="1" x14ac:dyDescent="0.4">
      <c r="A60" s="7" t="s">
        <v>8</v>
      </c>
      <c r="B60" s="8">
        <v>0</v>
      </c>
      <c r="C60" s="8">
        <v>0</v>
      </c>
      <c r="D60" s="8">
        <v>0</v>
      </c>
      <c r="E60" s="8">
        <v>0</v>
      </c>
      <c r="F60" s="8">
        <v>9467</v>
      </c>
      <c r="G60" s="8">
        <v>1365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10832</v>
      </c>
      <c r="O60" s="8">
        <v>10832</v>
      </c>
      <c r="P60" s="8">
        <v>0</v>
      </c>
      <c r="Q60" s="8">
        <v>0</v>
      </c>
    </row>
    <row r="61" spans="1:17" ht="15" thickBot="1" x14ac:dyDescent="0.4">
      <c r="A61" s="7" t="s">
        <v>9</v>
      </c>
      <c r="B61" s="8">
        <v>0</v>
      </c>
      <c r="C61" s="8">
        <v>0</v>
      </c>
      <c r="D61" s="8">
        <v>7461</v>
      </c>
      <c r="E61" s="8">
        <v>0</v>
      </c>
      <c r="F61" s="8">
        <v>913</v>
      </c>
      <c r="G61" s="8">
        <v>0</v>
      </c>
      <c r="H61" s="8">
        <v>0</v>
      </c>
      <c r="I61" s="8">
        <v>0</v>
      </c>
      <c r="J61" s="8">
        <v>1107</v>
      </c>
      <c r="K61" s="8">
        <v>4</v>
      </c>
      <c r="L61" s="8">
        <v>0</v>
      </c>
      <c r="M61" s="8">
        <v>0</v>
      </c>
      <c r="N61" s="8">
        <v>9485</v>
      </c>
      <c r="O61" s="8">
        <v>9485</v>
      </c>
      <c r="P61" s="8">
        <v>0</v>
      </c>
      <c r="Q61" s="8">
        <v>0</v>
      </c>
    </row>
    <row r="62" spans="1:17" ht="15" thickBot="1" x14ac:dyDescent="0.4">
      <c r="A62" s="7" t="s">
        <v>10</v>
      </c>
      <c r="B62" s="8">
        <v>0</v>
      </c>
      <c r="C62" s="8">
        <v>0</v>
      </c>
      <c r="D62" s="8">
        <v>7675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1107</v>
      </c>
      <c r="K62" s="8">
        <v>4</v>
      </c>
      <c r="L62" s="8">
        <v>0</v>
      </c>
      <c r="M62" s="8">
        <v>0</v>
      </c>
      <c r="N62" s="8">
        <v>8786</v>
      </c>
      <c r="O62" s="8">
        <v>8786</v>
      </c>
      <c r="P62" s="8">
        <v>0</v>
      </c>
      <c r="Q62" s="8">
        <v>0</v>
      </c>
    </row>
    <row r="63" spans="1:17" ht="15" thickBot="1" x14ac:dyDescent="0.4">
      <c r="A63" s="7" t="s">
        <v>11</v>
      </c>
      <c r="B63" s="8">
        <v>0</v>
      </c>
      <c r="C63" s="8">
        <v>0</v>
      </c>
      <c r="D63" s="8">
        <v>7461</v>
      </c>
      <c r="E63" s="8">
        <v>0</v>
      </c>
      <c r="F63" s="8">
        <v>913</v>
      </c>
      <c r="G63" s="8">
        <v>0</v>
      </c>
      <c r="H63" s="8">
        <v>0</v>
      </c>
      <c r="I63" s="8">
        <v>0</v>
      </c>
      <c r="J63" s="8">
        <v>0</v>
      </c>
      <c r="K63" s="8">
        <v>4</v>
      </c>
      <c r="L63" s="8">
        <v>0</v>
      </c>
      <c r="M63" s="8">
        <v>0</v>
      </c>
      <c r="N63" s="8">
        <v>8378</v>
      </c>
      <c r="O63" s="8">
        <v>8378</v>
      </c>
      <c r="P63" s="8">
        <v>0</v>
      </c>
      <c r="Q63" s="8">
        <v>0</v>
      </c>
    </row>
    <row r="64" spans="1:17" ht="15" thickBot="1" x14ac:dyDescent="0.4">
      <c r="A64" s="7" t="s">
        <v>12</v>
      </c>
      <c r="B64" s="8">
        <v>0</v>
      </c>
      <c r="C64" s="8">
        <v>0</v>
      </c>
      <c r="D64" s="8">
        <v>0</v>
      </c>
      <c r="E64" s="8">
        <v>0</v>
      </c>
      <c r="F64" s="8">
        <v>9467</v>
      </c>
      <c r="G64" s="8">
        <v>1266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10733</v>
      </c>
      <c r="O64" s="8">
        <v>10733</v>
      </c>
      <c r="P64" s="8">
        <v>0</v>
      </c>
      <c r="Q64" s="8">
        <v>0</v>
      </c>
    </row>
    <row r="65" spans="1:17" ht="15" thickBot="1" x14ac:dyDescent="0.4">
      <c r="A65" s="7" t="s">
        <v>13</v>
      </c>
      <c r="B65" s="8">
        <v>0</v>
      </c>
      <c r="C65" s="8">
        <v>0</v>
      </c>
      <c r="D65" s="8">
        <v>0</v>
      </c>
      <c r="E65" s="8">
        <v>0</v>
      </c>
      <c r="F65" s="8">
        <v>9467</v>
      </c>
      <c r="G65" s="8">
        <v>755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10222</v>
      </c>
      <c r="O65" s="8">
        <v>10222</v>
      </c>
      <c r="P65" s="8">
        <v>0</v>
      </c>
      <c r="Q65" s="8">
        <v>0</v>
      </c>
    </row>
    <row r="66" spans="1:17" ht="15" thickBot="1" x14ac:dyDescent="0.4"/>
    <row r="67" spans="1:17" ht="15" thickBot="1" x14ac:dyDescent="0.4">
      <c r="A67" s="9" t="s">
        <v>64</v>
      </c>
      <c r="B67" s="10">
        <v>28259</v>
      </c>
    </row>
    <row r="68" spans="1:17" ht="15" thickBot="1" x14ac:dyDescent="0.4">
      <c r="A68" s="9" t="s">
        <v>65</v>
      </c>
      <c r="B68" s="10">
        <v>0</v>
      </c>
    </row>
    <row r="69" spans="1:17" ht="15" thickBot="1" x14ac:dyDescent="0.4">
      <c r="A69" s="9" t="s">
        <v>66</v>
      </c>
      <c r="B69" s="10">
        <v>130628</v>
      </c>
    </row>
    <row r="70" spans="1:17" ht="15" thickBot="1" x14ac:dyDescent="0.4">
      <c r="A70" s="9" t="s">
        <v>67</v>
      </c>
      <c r="B70" s="10">
        <v>130628</v>
      </c>
    </row>
    <row r="71" spans="1:17" ht="15" thickBot="1" x14ac:dyDescent="0.4">
      <c r="A71" s="9" t="s">
        <v>68</v>
      </c>
      <c r="B71" s="10">
        <v>0</v>
      </c>
    </row>
    <row r="72" spans="1:17" ht="20" thickBot="1" x14ac:dyDescent="0.4">
      <c r="A72" s="9" t="s">
        <v>69</v>
      </c>
      <c r="B72" s="10"/>
    </row>
    <row r="73" spans="1:17" ht="20" thickBot="1" x14ac:dyDescent="0.4">
      <c r="A73" s="9" t="s">
        <v>70</v>
      </c>
      <c r="B73" s="10"/>
    </row>
    <row r="74" spans="1:17" ht="15" thickBot="1" x14ac:dyDescent="0.4">
      <c r="A74" s="9" t="s">
        <v>71</v>
      </c>
      <c r="B74" s="10">
        <v>0</v>
      </c>
    </row>
    <row r="76" spans="1:17" x14ac:dyDescent="0.35">
      <c r="A76" s="1" t="s">
        <v>95</v>
      </c>
    </row>
    <row r="78" spans="1:17" x14ac:dyDescent="0.35">
      <c r="A78" s="11" t="s">
        <v>135</v>
      </c>
    </row>
    <row r="79" spans="1:17" x14ac:dyDescent="0.35">
      <c r="A79" s="11" t="s">
        <v>136</v>
      </c>
    </row>
  </sheetData>
  <hyperlinks>
    <hyperlink ref="A76" r:id="rId1" display="https://miau.my-x.hu/myx-free/coco/test/498055820191216200013.html" xr:uid="{1C8C73F1-375E-4A1E-9053-5ECD636989BC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3C849-FB7B-49D4-A162-1B1A008BFDD4}">
  <dimension ref="A1:R219"/>
  <sheetViews>
    <sheetView workbookViewId="0">
      <selection activeCell="B9" sqref="B9:N55"/>
    </sheetView>
  </sheetViews>
  <sheetFormatPr defaultRowHeight="14.5" x14ac:dyDescent="0.35"/>
  <sheetData>
    <row r="1" spans="1:18" ht="18" x14ac:dyDescent="0.35">
      <c r="A1" s="3"/>
    </row>
    <row r="2" spans="1:18" x14ac:dyDescent="0.35">
      <c r="A2" s="4"/>
    </row>
    <row r="5" spans="1:18" ht="15" x14ac:dyDescent="0.35">
      <c r="A5" s="5" t="s">
        <v>18</v>
      </c>
      <c r="B5" s="6">
        <v>3630637</v>
      </c>
      <c r="C5" s="5" t="s">
        <v>20</v>
      </c>
      <c r="D5" s="6">
        <v>48</v>
      </c>
      <c r="E5" s="5" t="s">
        <v>21</v>
      </c>
      <c r="F5" s="6">
        <v>12</v>
      </c>
      <c r="G5" s="5" t="s">
        <v>22</v>
      </c>
      <c r="H5" s="6">
        <v>48</v>
      </c>
      <c r="I5" s="5" t="s">
        <v>23</v>
      </c>
      <c r="J5" s="6">
        <v>0</v>
      </c>
      <c r="K5" s="5" t="s">
        <v>24</v>
      </c>
      <c r="L5" s="6" t="s">
        <v>172</v>
      </c>
    </row>
    <row r="6" spans="1:18" ht="18.5" thickBot="1" x14ac:dyDescent="0.4">
      <c r="A6" s="3"/>
    </row>
    <row r="7" spans="1:18" ht="15" thickBot="1" x14ac:dyDescent="0.4">
      <c r="A7" s="7" t="s">
        <v>26</v>
      </c>
      <c r="B7" s="7" t="s">
        <v>27</v>
      </c>
      <c r="C7" s="7" t="s">
        <v>28</v>
      </c>
      <c r="D7" s="7" t="s">
        <v>77</v>
      </c>
      <c r="E7" s="7" t="s">
        <v>78</v>
      </c>
      <c r="F7" s="7" t="s">
        <v>112</v>
      </c>
      <c r="G7" s="7" t="s">
        <v>113</v>
      </c>
      <c r="H7" s="7" t="s">
        <v>114</v>
      </c>
      <c r="I7" s="7" t="s">
        <v>115</v>
      </c>
      <c r="J7" s="7" t="s">
        <v>116</v>
      </c>
      <c r="K7" s="7" t="s">
        <v>117</v>
      </c>
      <c r="L7" s="7" t="s">
        <v>118</v>
      </c>
      <c r="M7" s="7" t="s">
        <v>119</v>
      </c>
      <c r="N7" s="7" t="s">
        <v>120</v>
      </c>
    </row>
    <row r="8" spans="1:18" ht="15" thickBot="1" x14ac:dyDescent="0.4">
      <c r="A8" s="7" t="s">
        <v>1</v>
      </c>
      <c r="B8" s="15">
        <f>task!B105</f>
        <v>15</v>
      </c>
      <c r="C8" s="8">
        <v>42</v>
      </c>
      <c r="D8" s="8">
        <v>34</v>
      </c>
      <c r="E8" s="8">
        <v>7</v>
      </c>
      <c r="F8" s="8">
        <v>40</v>
      </c>
      <c r="G8" s="8">
        <v>5</v>
      </c>
      <c r="H8" s="8">
        <v>34</v>
      </c>
      <c r="I8" s="8">
        <v>4</v>
      </c>
      <c r="J8" s="8">
        <v>9</v>
      </c>
      <c r="K8" s="8">
        <v>44</v>
      </c>
      <c r="L8" s="8">
        <v>15</v>
      </c>
      <c r="M8" s="8">
        <v>45</v>
      </c>
      <c r="N8" s="8">
        <v>11216</v>
      </c>
      <c r="P8">
        <f>B8</f>
        <v>15</v>
      </c>
      <c r="Q8">
        <f t="shared" ref="Q8" si="0">C8</f>
        <v>42</v>
      </c>
      <c r="R8">
        <f>N8</f>
        <v>11216</v>
      </c>
    </row>
    <row r="9" spans="1:18" ht="15" thickBot="1" x14ac:dyDescent="0.4">
      <c r="A9" s="7" t="s">
        <v>2</v>
      </c>
      <c r="B9" s="8">
        <v>37</v>
      </c>
      <c r="C9" s="8">
        <v>8</v>
      </c>
      <c r="D9" s="8">
        <v>12</v>
      </c>
      <c r="E9" s="8">
        <v>41</v>
      </c>
      <c r="F9" s="8">
        <v>23</v>
      </c>
      <c r="G9" s="8">
        <v>40</v>
      </c>
      <c r="H9" s="8">
        <v>18</v>
      </c>
      <c r="I9" s="8">
        <v>43</v>
      </c>
      <c r="J9" s="8">
        <v>26</v>
      </c>
      <c r="K9" s="8">
        <v>9</v>
      </c>
      <c r="L9" s="8">
        <v>31</v>
      </c>
      <c r="M9" s="8">
        <v>6</v>
      </c>
      <c r="N9" s="8">
        <v>8778</v>
      </c>
      <c r="P9">
        <f t="shared" ref="P9:P55" si="1">B9</f>
        <v>37</v>
      </c>
      <c r="Q9">
        <f t="shared" ref="Q9:Q55" si="2">C9</f>
        <v>8</v>
      </c>
      <c r="R9">
        <f t="shared" ref="R9:R55" si="3">N9</f>
        <v>8778</v>
      </c>
    </row>
    <row r="10" spans="1:18" ht="15" thickBot="1" x14ac:dyDescent="0.4">
      <c r="A10" s="7" t="s">
        <v>3</v>
      </c>
      <c r="B10" s="8">
        <v>15</v>
      </c>
      <c r="C10" s="8">
        <v>35</v>
      </c>
      <c r="D10" s="8">
        <v>34</v>
      </c>
      <c r="E10" s="8">
        <v>14</v>
      </c>
      <c r="F10" s="8">
        <v>25</v>
      </c>
      <c r="G10" s="8">
        <v>12</v>
      </c>
      <c r="H10" s="8">
        <v>27</v>
      </c>
      <c r="I10" s="8">
        <v>8</v>
      </c>
      <c r="J10" s="8">
        <v>24</v>
      </c>
      <c r="K10" s="8">
        <v>37</v>
      </c>
      <c r="L10" s="8">
        <v>22</v>
      </c>
      <c r="M10" s="8">
        <v>41</v>
      </c>
      <c r="N10" s="8">
        <v>10919</v>
      </c>
      <c r="P10">
        <f t="shared" si="1"/>
        <v>15</v>
      </c>
      <c r="Q10">
        <f t="shared" si="2"/>
        <v>35</v>
      </c>
      <c r="R10">
        <f t="shared" si="3"/>
        <v>10919</v>
      </c>
    </row>
    <row r="11" spans="1:18" ht="15" thickBot="1" x14ac:dyDescent="0.4">
      <c r="A11" s="7" t="s">
        <v>4</v>
      </c>
      <c r="B11" s="8">
        <v>21</v>
      </c>
      <c r="C11" s="8">
        <v>8</v>
      </c>
      <c r="D11" s="8">
        <v>28</v>
      </c>
      <c r="E11" s="8">
        <v>41</v>
      </c>
      <c r="F11" s="8">
        <v>12</v>
      </c>
      <c r="G11" s="8">
        <v>34</v>
      </c>
      <c r="H11" s="8">
        <v>11</v>
      </c>
      <c r="I11" s="8">
        <v>33</v>
      </c>
      <c r="J11" s="8">
        <v>37</v>
      </c>
      <c r="K11" s="8">
        <v>15</v>
      </c>
      <c r="L11" s="8">
        <v>38</v>
      </c>
      <c r="M11" s="8">
        <v>16</v>
      </c>
      <c r="N11" s="8">
        <v>9471</v>
      </c>
      <c r="P11">
        <f t="shared" si="1"/>
        <v>21</v>
      </c>
      <c r="Q11">
        <f t="shared" si="2"/>
        <v>8</v>
      </c>
      <c r="R11">
        <f t="shared" si="3"/>
        <v>9471</v>
      </c>
    </row>
    <row r="12" spans="1:18" ht="15" thickBot="1" x14ac:dyDescent="0.4">
      <c r="A12" s="7" t="s">
        <v>5</v>
      </c>
      <c r="B12" s="8">
        <v>1</v>
      </c>
      <c r="C12" s="8">
        <v>31</v>
      </c>
      <c r="D12" s="8">
        <v>48</v>
      </c>
      <c r="E12" s="8">
        <v>18</v>
      </c>
      <c r="F12" s="8">
        <v>13</v>
      </c>
      <c r="G12" s="8">
        <v>13</v>
      </c>
      <c r="H12" s="8">
        <v>13</v>
      </c>
      <c r="I12" s="8">
        <v>4</v>
      </c>
      <c r="J12" s="8">
        <v>36</v>
      </c>
      <c r="K12" s="8">
        <v>36</v>
      </c>
      <c r="L12" s="8">
        <v>36</v>
      </c>
      <c r="M12" s="8">
        <v>45</v>
      </c>
      <c r="N12" s="8">
        <v>11228</v>
      </c>
      <c r="P12">
        <f t="shared" si="1"/>
        <v>1</v>
      </c>
      <c r="Q12">
        <f t="shared" si="2"/>
        <v>31</v>
      </c>
      <c r="R12">
        <f t="shared" si="3"/>
        <v>11228</v>
      </c>
    </row>
    <row r="13" spans="1:18" ht="15" thickBot="1" x14ac:dyDescent="0.4">
      <c r="A13" s="7" t="s">
        <v>6</v>
      </c>
      <c r="B13" s="8">
        <v>15</v>
      </c>
      <c r="C13" s="8">
        <v>4</v>
      </c>
      <c r="D13" s="8">
        <v>34</v>
      </c>
      <c r="E13" s="8">
        <v>45</v>
      </c>
      <c r="F13" s="8">
        <v>4</v>
      </c>
      <c r="G13" s="8">
        <v>33</v>
      </c>
      <c r="H13" s="8">
        <v>3</v>
      </c>
      <c r="I13" s="8">
        <v>33</v>
      </c>
      <c r="J13" s="8">
        <v>45</v>
      </c>
      <c r="K13" s="8">
        <v>16</v>
      </c>
      <c r="L13" s="8">
        <v>46</v>
      </c>
      <c r="M13" s="8">
        <v>16</v>
      </c>
      <c r="N13" s="8">
        <v>9467</v>
      </c>
      <c r="P13">
        <f t="shared" si="1"/>
        <v>15</v>
      </c>
      <c r="Q13">
        <f t="shared" si="2"/>
        <v>4</v>
      </c>
      <c r="R13">
        <f t="shared" si="3"/>
        <v>9467</v>
      </c>
    </row>
    <row r="14" spans="1:18" ht="15" thickBot="1" x14ac:dyDescent="0.4">
      <c r="A14" s="7" t="s">
        <v>7</v>
      </c>
      <c r="B14" s="8">
        <v>21</v>
      </c>
      <c r="C14" s="8">
        <v>45</v>
      </c>
      <c r="D14" s="8">
        <v>28</v>
      </c>
      <c r="E14" s="8">
        <v>4</v>
      </c>
      <c r="F14" s="8">
        <v>46</v>
      </c>
      <c r="G14" s="8">
        <v>2</v>
      </c>
      <c r="H14" s="8">
        <v>43</v>
      </c>
      <c r="I14" s="8">
        <v>6</v>
      </c>
      <c r="J14" s="8">
        <v>3</v>
      </c>
      <c r="K14" s="8">
        <v>47</v>
      </c>
      <c r="L14" s="8">
        <v>6</v>
      </c>
      <c r="M14" s="8">
        <v>43</v>
      </c>
      <c r="N14" s="8">
        <v>11113</v>
      </c>
      <c r="P14">
        <f t="shared" si="1"/>
        <v>21</v>
      </c>
      <c r="Q14">
        <f t="shared" si="2"/>
        <v>45</v>
      </c>
      <c r="R14">
        <f t="shared" si="3"/>
        <v>11113</v>
      </c>
    </row>
    <row r="15" spans="1:18" ht="15" thickBot="1" x14ac:dyDescent="0.4">
      <c r="A15" s="7" t="s">
        <v>8</v>
      </c>
      <c r="B15" s="8">
        <v>1</v>
      </c>
      <c r="C15" s="8">
        <v>24</v>
      </c>
      <c r="D15" s="8">
        <v>48</v>
      </c>
      <c r="E15" s="8">
        <v>25</v>
      </c>
      <c r="F15" s="8">
        <v>8</v>
      </c>
      <c r="G15" s="8">
        <v>17</v>
      </c>
      <c r="H15" s="8">
        <v>8</v>
      </c>
      <c r="I15" s="8">
        <v>10</v>
      </c>
      <c r="J15" s="8">
        <v>41</v>
      </c>
      <c r="K15" s="8">
        <v>32</v>
      </c>
      <c r="L15" s="8">
        <v>41</v>
      </c>
      <c r="M15" s="8">
        <v>39</v>
      </c>
      <c r="N15" s="8">
        <v>10832</v>
      </c>
      <c r="P15">
        <f t="shared" si="1"/>
        <v>1</v>
      </c>
      <c r="Q15">
        <f t="shared" si="2"/>
        <v>24</v>
      </c>
      <c r="R15">
        <f t="shared" si="3"/>
        <v>10832</v>
      </c>
    </row>
    <row r="16" spans="1:18" ht="15" thickBot="1" x14ac:dyDescent="0.4">
      <c r="A16" s="7" t="s">
        <v>9</v>
      </c>
      <c r="B16" s="8">
        <v>37</v>
      </c>
      <c r="C16" s="8">
        <v>26</v>
      </c>
      <c r="D16" s="8">
        <v>12</v>
      </c>
      <c r="E16" s="8">
        <v>23</v>
      </c>
      <c r="F16" s="8">
        <v>32</v>
      </c>
      <c r="G16" s="8">
        <v>35</v>
      </c>
      <c r="H16" s="8">
        <v>37</v>
      </c>
      <c r="I16" s="8">
        <v>33</v>
      </c>
      <c r="J16" s="8">
        <v>17</v>
      </c>
      <c r="K16" s="8">
        <v>14</v>
      </c>
      <c r="L16" s="8">
        <v>12</v>
      </c>
      <c r="M16" s="8">
        <v>16</v>
      </c>
      <c r="N16" s="8">
        <v>9485</v>
      </c>
      <c r="P16">
        <f t="shared" si="1"/>
        <v>37</v>
      </c>
      <c r="Q16">
        <f t="shared" si="2"/>
        <v>26</v>
      </c>
      <c r="R16">
        <f t="shared" si="3"/>
        <v>9485</v>
      </c>
    </row>
    <row r="17" spans="1:18" ht="15" thickBot="1" x14ac:dyDescent="0.4">
      <c r="A17" s="7" t="s">
        <v>10</v>
      </c>
      <c r="B17" s="8">
        <v>48</v>
      </c>
      <c r="C17" s="8">
        <v>18</v>
      </c>
      <c r="D17" s="8">
        <v>1</v>
      </c>
      <c r="E17" s="8">
        <v>31</v>
      </c>
      <c r="F17" s="8">
        <v>45</v>
      </c>
      <c r="G17" s="8">
        <v>48</v>
      </c>
      <c r="H17" s="8">
        <v>41</v>
      </c>
      <c r="I17" s="8">
        <v>43</v>
      </c>
      <c r="J17" s="8">
        <v>4</v>
      </c>
      <c r="K17" s="8">
        <v>1</v>
      </c>
      <c r="L17" s="8">
        <v>8</v>
      </c>
      <c r="M17" s="8">
        <v>6</v>
      </c>
      <c r="N17" s="8">
        <v>8786</v>
      </c>
      <c r="P17">
        <f t="shared" si="1"/>
        <v>48</v>
      </c>
      <c r="Q17">
        <f t="shared" si="2"/>
        <v>18</v>
      </c>
      <c r="R17">
        <f t="shared" si="3"/>
        <v>8786</v>
      </c>
    </row>
    <row r="18" spans="1:18" ht="15" thickBot="1" x14ac:dyDescent="0.4">
      <c r="A18" s="7" t="s">
        <v>11</v>
      </c>
      <c r="B18" s="8">
        <v>44</v>
      </c>
      <c r="C18" s="8">
        <v>4</v>
      </c>
      <c r="D18" s="8">
        <v>5</v>
      </c>
      <c r="E18" s="8">
        <v>45</v>
      </c>
      <c r="F18" s="8">
        <v>30</v>
      </c>
      <c r="G18" s="8">
        <v>46</v>
      </c>
      <c r="H18" s="8">
        <v>18</v>
      </c>
      <c r="I18" s="8">
        <v>48</v>
      </c>
      <c r="J18" s="8">
        <v>19</v>
      </c>
      <c r="K18" s="8">
        <v>3</v>
      </c>
      <c r="L18" s="8">
        <v>31</v>
      </c>
      <c r="M18" s="8">
        <v>1</v>
      </c>
      <c r="N18" s="8">
        <v>8378</v>
      </c>
      <c r="P18">
        <f t="shared" si="1"/>
        <v>44</v>
      </c>
      <c r="Q18">
        <f t="shared" si="2"/>
        <v>4</v>
      </c>
      <c r="R18">
        <f t="shared" si="3"/>
        <v>8378</v>
      </c>
    </row>
    <row r="19" spans="1:18" ht="15" thickBot="1" x14ac:dyDescent="0.4">
      <c r="A19" s="7" t="s">
        <v>12</v>
      </c>
      <c r="B19" s="8">
        <v>1</v>
      </c>
      <c r="C19" s="8">
        <v>18</v>
      </c>
      <c r="D19" s="8">
        <v>48</v>
      </c>
      <c r="E19" s="8">
        <v>31</v>
      </c>
      <c r="F19" s="8">
        <v>7</v>
      </c>
      <c r="G19" s="8">
        <v>18</v>
      </c>
      <c r="H19" s="8">
        <v>3</v>
      </c>
      <c r="I19" s="8">
        <v>13</v>
      </c>
      <c r="J19" s="8">
        <v>42</v>
      </c>
      <c r="K19" s="8">
        <v>31</v>
      </c>
      <c r="L19" s="8">
        <v>46</v>
      </c>
      <c r="M19" s="8">
        <v>36</v>
      </c>
      <c r="N19" s="8">
        <v>10733</v>
      </c>
      <c r="P19">
        <f t="shared" si="1"/>
        <v>1</v>
      </c>
      <c r="Q19">
        <f t="shared" si="2"/>
        <v>18</v>
      </c>
      <c r="R19">
        <f t="shared" si="3"/>
        <v>10733</v>
      </c>
    </row>
    <row r="20" spans="1:18" ht="15" thickBot="1" x14ac:dyDescent="0.4">
      <c r="A20" s="7" t="s">
        <v>13</v>
      </c>
      <c r="B20" s="8">
        <v>21</v>
      </c>
      <c r="C20" s="8">
        <v>26</v>
      </c>
      <c r="D20" s="8">
        <v>28</v>
      </c>
      <c r="E20" s="8">
        <v>23</v>
      </c>
      <c r="F20" s="8">
        <v>17</v>
      </c>
      <c r="G20" s="8">
        <v>26</v>
      </c>
      <c r="H20" s="8">
        <v>18</v>
      </c>
      <c r="I20" s="8">
        <v>25</v>
      </c>
      <c r="J20" s="8">
        <v>32</v>
      </c>
      <c r="K20" s="8">
        <v>23</v>
      </c>
      <c r="L20" s="8">
        <v>31</v>
      </c>
      <c r="M20" s="8">
        <v>24</v>
      </c>
      <c r="N20" s="8">
        <v>10222</v>
      </c>
      <c r="P20">
        <f t="shared" si="1"/>
        <v>21</v>
      </c>
      <c r="Q20">
        <f t="shared" si="2"/>
        <v>26</v>
      </c>
      <c r="R20">
        <f t="shared" si="3"/>
        <v>10222</v>
      </c>
    </row>
    <row r="21" spans="1:18" ht="15" thickBot="1" x14ac:dyDescent="0.4">
      <c r="A21" s="7" t="s">
        <v>137</v>
      </c>
      <c r="B21" s="8">
        <v>44</v>
      </c>
      <c r="C21" s="8">
        <v>10</v>
      </c>
      <c r="D21" s="8">
        <v>5</v>
      </c>
      <c r="E21" s="8">
        <v>39</v>
      </c>
      <c r="F21" s="8">
        <v>34</v>
      </c>
      <c r="G21" s="8">
        <v>45</v>
      </c>
      <c r="H21" s="8">
        <v>27</v>
      </c>
      <c r="I21" s="8">
        <v>46</v>
      </c>
      <c r="J21" s="8">
        <v>15</v>
      </c>
      <c r="K21" s="8">
        <v>4</v>
      </c>
      <c r="L21" s="8">
        <v>22</v>
      </c>
      <c r="M21" s="8">
        <v>3</v>
      </c>
      <c r="N21" s="8">
        <v>8681</v>
      </c>
      <c r="P21">
        <f t="shared" si="1"/>
        <v>44</v>
      </c>
      <c r="Q21">
        <f t="shared" si="2"/>
        <v>10</v>
      </c>
      <c r="R21">
        <f t="shared" si="3"/>
        <v>8681</v>
      </c>
    </row>
    <row r="22" spans="1:18" ht="15" thickBot="1" x14ac:dyDescent="0.4">
      <c r="A22" s="7" t="s">
        <v>138</v>
      </c>
      <c r="B22" s="8">
        <v>1</v>
      </c>
      <c r="C22" s="8">
        <v>1</v>
      </c>
      <c r="D22" s="8">
        <v>48</v>
      </c>
      <c r="E22" s="8">
        <v>48</v>
      </c>
      <c r="F22" s="8">
        <v>1</v>
      </c>
      <c r="G22" s="8">
        <v>28</v>
      </c>
      <c r="H22" s="8">
        <v>1</v>
      </c>
      <c r="I22" s="8">
        <v>28</v>
      </c>
      <c r="J22" s="8">
        <v>48</v>
      </c>
      <c r="K22" s="8">
        <v>21</v>
      </c>
      <c r="L22" s="8">
        <v>48</v>
      </c>
      <c r="M22" s="8">
        <v>21</v>
      </c>
      <c r="N22" s="8">
        <v>10040</v>
      </c>
      <c r="P22">
        <f t="shared" si="1"/>
        <v>1</v>
      </c>
      <c r="Q22">
        <f t="shared" si="2"/>
        <v>1</v>
      </c>
      <c r="R22">
        <f t="shared" si="3"/>
        <v>10040</v>
      </c>
    </row>
    <row r="23" spans="1:18" ht="15" thickBot="1" x14ac:dyDescent="0.4">
      <c r="A23" s="7" t="s">
        <v>139</v>
      </c>
      <c r="B23" s="8">
        <v>36</v>
      </c>
      <c r="C23" s="8">
        <v>45</v>
      </c>
      <c r="D23" s="8">
        <v>13</v>
      </c>
      <c r="E23" s="8">
        <v>4</v>
      </c>
      <c r="F23" s="8">
        <v>48</v>
      </c>
      <c r="G23" s="8">
        <v>5</v>
      </c>
      <c r="H23" s="8">
        <v>48</v>
      </c>
      <c r="I23" s="8">
        <v>15</v>
      </c>
      <c r="J23" s="8">
        <v>1</v>
      </c>
      <c r="K23" s="8">
        <v>44</v>
      </c>
      <c r="L23" s="8">
        <v>1</v>
      </c>
      <c r="M23" s="8">
        <v>34</v>
      </c>
      <c r="N23" s="8">
        <v>10068</v>
      </c>
      <c r="P23">
        <f t="shared" si="1"/>
        <v>36</v>
      </c>
      <c r="Q23">
        <f t="shared" si="2"/>
        <v>45</v>
      </c>
      <c r="R23">
        <f t="shared" si="3"/>
        <v>10068</v>
      </c>
    </row>
    <row r="24" spans="1:18" ht="15" thickBot="1" x14ac:dyDescent="0.4">
      <c r="A24" s="7" t="s">
        <v>140</v>
      </c>
      <c r="B24" s="8">
        <v>34</v>
      </c>
      <c r="C24" s="8">
        <v>6</v>
      </c>
      <c r="D24" s="8">
        <v>15</v>
      </c>
      <c r="E24" s="8">
        <v>43</v>
      </c>
      <c r="F24" s="8">
        <v>14</v>
      </c>
      <c r="G24" s="8">
        <v>37</v>
      </c>
      <c r="H24" s="8">
        <v>14</v>
      </c>
      <c r="I24" s="8">
        <v>40</v>
      </c>
      <c r="J24" s="8">
        <v>35</v>
      </c>
      <c r="K24" s="8">
        <v>12</v>
      </c>
      <c r="L24" s="8">
        <v>35</v>
      </c>
      <c r="M24" s="8">
        <v>9</v>
      </c>
      <c r="N24" s="8">
        <v>8974</v>
      </c>
      <c r="P24">
        <f t="shared" si="1"/>
        <v>34</v>
      </c>
      <c r="Q24">
        <f t="shared" si="2"/>
        <v>6</v>
      </c>
      <c r="R24">
        <f t="shared" si="3"/>
        <v>8974</v>
      </c>
    </row>
    <row r="25" spans="1:18" ht="15" thickBot="1" x14ac:dyDescent="0.4">
      <c r="A25" s="7" t="s">
        <v>141</v>
      </c>
      <c r="B25" s="8">
        <v>41</v>
      </c>
      <c r="C25" s="8">
        <v>14</v>
      </c>
      <c r="D25" s="8">
        <v>8</v>
      </c>
      <c r="E25" s="8">
        <v>35</v>
      </c>
      <c r="F25" s="8">
        <v>29</v>
      </c>
      <c r="G25" s="8">
        <v>41</v>
      </c>
      <c r="H25" s="8">
        <v>27</v>
      </c>
      <c r="I25" s="8">
        <v>41</v>
      </c>
      <c r="J25" s="8">
        <v>20</v>
      </c>
      <c r="K25" s="8">
        <v>8</v>
      </c>
      <c r="L25" s="8">
        <v>22</v>
      </c>
      <c r="M25" s="8">
        <v>8</v>
      </c>
      <c r="N25" s="8">
        <v>8881</v>
      </c>
      <c r="P25">
        <f t="shared" si="1"/>
        <v>41</v>
      </c>
      <c r="Q25">
        <f t="shared" si="2"/>
        <v>14</v>
      </c>
      <c r="R25">
        <f t="shared" si="3"/>
        <v>8881</v>
      </c>
    </row>
    <row r="26" spans="1:18" ht="15" thickBot="1" x14ac:dyDescent="0.4">
      <c r="A26" s="7" t="s">
        <v>142</v>
      </c>
      <c r="B26" s="8">
        <v>37</v>
      </c>
      <c r="C26" s="8">
        <v>1</v>
      </c>
      <c r="D26" s="8">
        <v>12</v>
      </c>
      <c r="E26" s="8">
        <v>48</v>
      </c>
      <c r="F26" s="8">
        <v>21</v>
      </c>
      <c r="G26" s="8">
        <v>42</v>
      </c>
      <c r="H26" s="8">
        <v>15</v>
      </c>
      <c r="I26" s="8">
        <v>47</v>
      </c>
      <c r="J26" s="8">
        <v>28</v>
      </c>
      <c r="K26" s="8">
        <v>7</v>
      </c>
      <c r="L26" s="8">
        <v>34</v>
      </c>
      <c r="M26" s="8">
        <v>2</v>
      </c>
      <c r="N26" s="8">
        <v>8475</v>
      </c>
      <c r="P26">
        <f t="shared" si="1"/>
        <v>37</v>
      </c>
      <c r="Q26">
        <f t="shared" si="2"/>
        <v>1</v>
      </c>
      <c r="R26">
        <f t="shared" si="3"/>
        <v>8475</v>
      </c>
    </row>
    <row r="27" spans="1:18" ht="15" thickBot="1" x14ac:dyDescent="0.4">
      <c r="A27" s="7" t="s">
        <v>143</v>
      </c>
      <c r="B27" s="8">
        <v>41</v>
      </c>
      <c r="C27" s="8">
        <v>10</v>
      </c>
      <c r="D27" s="8">
        <v>8</v>
      </c>
      <c r="E27" s="8">
        <v>39</v>
      </c>
      <c r="F27" s="8">
        <v>27</v>
      </c>
      <c r="G27" s="8">
        <v>42</v>
      </c>
      <c r="H27" s="8">
        <v>24</v>
      </c>
      <c r="I27" s="8">
        <v>43</v>
      </c>
      <c r="J27" s="8">
        <v>22</v>
      </c>
      <c r="K27" s="8">
        <v>7</v>
      </c>
      <c r="L27" s="8">
        <v>25</v>
      </c>
      <c r="M27" s="8">
        <v>6</v>
      </c>
      <c r="N27" s="8">
        <v>8780</v>
      </c>
      <c r="P27">
        <f t="shared" si="1"/>
        <v>41</v>
      </c>
      <c r="Q27">
        <f t="shared" si="2"/>
        <v>10</v>
      </c>
      <c r="R27">
        <f t="shared" si="3"/>
        <v>8780</v>
      </c>
    </row>
    <row r="28" spans="1:18" ht="15" thickBot="1" x14ac:dyDescent="0.4">
      <c r="A28" s="7" t="s">
        <v>144</v>
      </c>
      <c r="B28" s="8">
        <v>21</v>
      </c>
      <c r="C28" s="8">
        <v>28</v>
      </c>
      <c r="D28" s="8">
        <v>28</v>
      </c>
      <c r="E28" s="8">
        <v>21</v>
      </c>
      <c r="F28" s="8">
        <v>20</v>
      </c>
      <c r="G28" s="8">
        <v>22</v>
      </c>
      <c r="H28" s="8">
        <v>23</v>
      </c>
      <c r="I28" s="8">
        <v>23</v>
      </c>
      <c r="J28" s="8">
        <v>29</v>
      </c>
      <c r="K28" s="8">
        <v>27</v>
      </c>
      <c r="L28" s="8">
        <v>26</v>
      </c>
      <c r="M28" s="8">
        <v>26</v>
      </c>
      <c r="N28" s="8">
        <v>10321</v>
      </c>
      <c r="P28">
        <f t="shared" si="1"/>
        <v>21</v>
      </c>
      <c r="Q28">
        <f t="shared" si="2"/>
        <v>28</v>
      </c>
      <c r="R28">
        <f t="shared" si="3"/>
        <v>10321</v>
      </c>
    </row>
    <row r="29" spans="1:18" ht="15" thickBot="1" x14ac:dyDescent="0.4">
      <c r="A29" s="7" t="s">
        <v>145</v>
      </c>
      <c r="B29" s="8">
        <v>15</v>
      </c>
      <c r="C29" s="8">
        <v>10</v>
      </c>
      <c r="D29" s="8">
        <v>34</v>
      </c>
      <c r="E29" s="8">
        <v>39</v>
      </c>
      <c r="F29" s="8">
        <v>9</v>
      </c>
      <c r="G29" s="8">
        <v>30</v>
      </c>
      <c r="H29" s="8">
        <v>9</v>
      </c>
      <c r="I29" s="8">
        <v>30</v>
      </c>
      <c r="J29" s="8">
        <v>40</v>
      </c>
      <c r="K29" s="8">
        <v>19</v>
      </c>
      <c r="L29" s="8">
        <v>40</v>
      </c>
      <c r="M29" s="8">
        <v>19</v>
      </c>
      <c r="N29" s="8">
        <v>9770</v>
      </c>
      <c r="P29">
        <f t="shared" si="1"/>
        <v>15</v>
      </c>
      <c r="Q29">
        <f t="shared" si="2"/>
        <v>10</v>
      </c>
      <c r="R29">
        <f t="shared" si="3"/>
        <v>9770</v>
      </c>
    </row>
    <row r="30" spans="1:18" ht="15" thickBot="1" x14ac:dyDescent="0.4">
      <c r="A30" s="7" t="s">
        <v>146</v>
      </c>
      <c r="B30" s="8">
        <v>26</v>
      </c>
      <c r="C30" s="8">
        <v>35</v>
      </c>
      <c r="D30" s="8">
        <v>23</v>
      </c>
      <c r="E30" s="8">
        <v>14</v>
      </c>
      <c r="F30" s="8">
        <v>32</v>
      </c>
      <c r="G30" s="8">
        <v>14</v>
      </c>
      <c r="H30" s="8">
        <v>37</v>
      </c>
      <c r="I30" s="8">
        <v>17</v>
      </c>
      <c r="J30" s="8">
        <v>17</v>
      </c>
      <c r="K30" s="8">
        <v>35</v>
      </c>
      <c r="L30" s="8">
        <v>12</v>
      </c>
      <c r="M30" s="8">
        <v>32</v>
      </c>
      <c r="N30" s="8">
        <v>10515</v>
      </c>
      <c r="P30">
        <f t="shared" si="1"/>
        <v>26</v>
      </c>
      <c r="Q30">
        <f t="shared" si="2"/>
        <v>35</v>
      </c>
      <c r="R30">
        <f t="shared" si="3"/>
        <v>10515</v>
      </c>
    </row>
    <row r="31" spans="1:18" ht="15" thickBot="1" x14ac:dyDescent="0.4">
      <c r="A31" s="7" t="s">
        <v>147</v>
      </c>
      <c r="B31" s="8">
        <v>26</v>
      </c>
      <c r="C31" s="8">
        <v>18</v>
      </c>
      <c r="D31" s="8">
        <v>23</v>
      </c>
      <c r="E31" s="8">
        <v>31</v>
      </c>
      <c r="F31" s="8">
        <v>15</v>
      </c>
      <c r="G31" s="8">
        <v>32</v>
      </c>
      <c r="H31" s="8">
        <v>17</v>
      </c>
      <c r="I31" s="8">
        <v>31</v>
      </c>
      <c r="J31" s="8">
        <v>34</v>
      </c>
      <c r="K31" s="8">
        <v>17</v>
      </c>
      <c r="L31" s="8">
        <v>32</v>
      </c>
      <c r="M31" s="8">
        <v>18</v>
      </c>
      <c r="N31" s="8">
        <v>9677</v>
      </c>
      <c r="P31">
        <f t="shared" si="1"/>
        <v>26</v>
      </c>
      <c r="Q31">
        <f t="shared" si="2"/>
        <v>18</v>
      </c>
      <c r="R31">
        <f t="shared" si="3"/>
        <v>9677</v>
      </c>
    </row>
    <row r="32" spans="1:18" ht="15" thickBot="1" x14ac:dyDescent="0.4">
      <c r="A32" s="7" t="s">
        <v>148</v>
      </c>
      <c r="B32" s="8">
        <v>37</v>
      </c>
      <c r="C32" s="8">
        <v>15</v>
      </c>
      <c r="D32" s="8">
        <v>12</v>
      </c>
      <c r="E32" s="8">
        <v>34</v>
      </c>
      <c r="F32" s="8">
        <v>25</v>
      </c>
      <c r="G32" s="8">
        <v>39</v>
      </c>
      <c r="H32" s="8">
        <v>27</v>
      </c>
      <c r="I32" s="8">
        <v>39</v>
      </c>
      <c r="J32" s="8">
        <v>24</v>
      </c>
      <c r="K32" s="8">
        <v>10</v>
      </c>
      <c r="L32" s="8">
        <v>22</v>
      </c>
      <c r="M32" s="8">
        <v>10</v>
      </c>
      <c r="N32" s="8">
        <v>9081</v>
      </c>
      <c r="P32">
        <f t="shared" si="1"/>
        <v>37</v>
      </c>
      <c r="Q32">
        <f t="shared" si="2"/>
        <v>15</v>
      </c>
      <c r="R32">
        <f t="shared" si="3"/>
        <v>9081</v>
      </c>
    </row>
    <row r="33" spans="1:18" ht="15" thickBot="1" x14ac:dyDescent="0.4">
      <c r="A33" s="7" t="s">
        <v>149</v>
      </c>
      <c r="B33" s="8">
        <v>46</v>
      </c>
      <c r="C33" s="8">
        <v>18</v>
      </c>
      <c r="D33" s="8">
        <v>3</v>
      </c>
      <c r="E33" s="8">
        <v>31</v>
      </c>
      <c r="F33" s="8">
        <v>41</v>
      </c>
      <c r="G33" s="8">
        <v>47</v>
      </c>
      <c r="H33" s="8">
        <v>37</v>
      </c>
      <c r="I33" s="8">
        <v>41</v>
      </c>
      <c r="J33" s="8">
        <v>8</v>
      </c>
      <c r="K33" s="8">
        <v>2</v>
      </c>
      <c r="L33" s="8">
        <v>12</v>
      </c>
      <c r="M33" s="8">
        <v>8</v>
      </c>
      <c r="N33" s="8">
        <v>8885</v>
      </c>
      <c r="P33">
        <f t="shared" si="1"/>
        <v>46</v>
      </c>
      <c r="Q33">
        <f t="shared" si="2"/>
        <v>18</v>
      </c>
      <c r="R33">
        <f t="shared" si="3"/>
        <v>8885</v>
      </c>
    </row>
    <row r="34" spans="1:18" ht="15" thickBot="1" x14ac:dyDescent="0.4">
      <c r="A34" s="7" t="s">
        <v>150</v>
      </c>
      <c r="B34" s="8">
        <v>26</v>
      </c>
      <c r="C34" s="8">
        <v>40</v>
      </c>
      <c r="D34" s="8">
        <v>23</v>
      </c>
      <c r="E34" s="8">
        <v>9</v>
      </c>
      <c r="F34" s="8">
        <v>38</v>
      </c>
      <c r="G34" s="8">
        <v>9</v>
      </c>
      <c r="H34" s="8">
        <v>43</v>
      </c>
      <c r="I34" s="8">
        <v>13</v>
      </c>
      <c r="J34" s="8">
        <v>11</v>
      </c>
      <c r="K34" s="8">
        <v>40</v>
      </c>
      <c r="L34" s="8">
        <v>6</v>
      </c>
      <c r="M34" s="8">
        <v>36</v>
      </c>
      <c r="N34" s="8">
        <v>10713</v>
      </c>
      <c r="P34">
        <f t="shared" si="1"/>
        <v>26</v>
      </c>
      <c r="Q34">
        <f t="shared" si="2"/>
        <v>40</v>
      </c>
      <c r="R34">
        <f t="shared" si="3"/>
        <v>10713</v>
      </c>
    </row>
    <row r="35" spans="1:18" ht="15" thickBot="1" x14ac:dyDescent="0.4">
      <c r="A35" s="7" t="s">
        <v>151</v>
      </c>
      <c r="B35" s="8">
        <v>32</v>
      </c>
      <c r="C35" s="8">
        <v>35</v>
      </c>
      <c r="D35" s="8">
        <v>17</v>
      </c>
      <c r="E35" s="8">
        <v>14</v>
      </c>
      <c r="F35" s="8">
        <v>36</v>
      </c>
      <c r="G35" s="8">
        <v>15</v>
      </c>
      <c r="H35" s="8">
        <v>41</v>
      </c>
      <c r="I35" s="8">
        <v>20</v>
      </c>
      <c r="J35" s="8">
        <v>13</v>
      </c>
      <c r="K35" s="8">
        <v>34</v>
      </c>
      <c r="L35" s="8">
        <v>8</v>
      </c>
      <c r="M35" s="8">
        <v>29</v>
      </c>
      <c r="N35" s="8">
        <v>10414</v>
      </c>
      <c r="P35">
        <f t="shared" si="1"/>
        <v>32</v>
      </c>
      <c r="Q35">
        <f t="shared" si="2"/>
        <v>35</v>
      </c>
      <c r="R35">
        <f t="shared" si="3"/>
        <v>10414</v>
      </c>
    </row>
    <row r="36" spans="1:18" ht="15" thickBot="1" x14ac:dyDescent="0.4">
      <c r="A36" s="7" t="s">
        <v>152</v>
      </c>
      <c r="B36" s="8">
        <v>32</v>
      </c>
      <c r="C36" s="8">
        <v>34</v>
      </c>
      <c r="D36" s="8">
        <v>17</v>
      </c>
      <c r="E36" s="8">
        <v>15</v>
      </c>
      <c r="F36" s="8">
        <v>28</v>
      </c>
      <c r="G36" s="8">
        <v>24</v>
      </c>
      <c r="H36" s="8">
        <v>34</v>
      </c>
      <c r="I36" s="8">
        <v>25</v>
      </c>
      <c r="J36" s="8">
        <v>21</v>
      </c>
      <c r="K36" s="8">
        <v>25</v>
      </c>
      <c r="L36" s="8">
        <v>15</v>
      </c>
      <c r="M36" s="8">
        <v>24</v>
      </c>
      <c r="N36" s="8">
        <v>10216</v>
      </c>
      <c r="P36">
        <f t="shared" si="1"/>
        <v>32</v>
      </c>
      <c r="Q36">
        <f t="shared" si="2"/>
        <v>34</v>
      </c>
      <c r="R36">
        <f t="shared" si="3"/>
        <v>10216</v>
      </c>
    </row>
    <row r="37" spans="1:18" ht="15" thickBot="1" x14ac:dyDescent="0.4">
      <c r="A37" s="7" t="s">
        <v>153</v>
      </c>
      <c r="B37" s="8">
        <v>34</v>
      </c>
      <c r="C37" s="8">
        <v>10</v>
      </c>
      <c r="D37" s="8">
        <v>15</v>
      </c>
      <c r="E37" s="8">
        <v>39</v>
      </c>
      <c r="F37" s="8">
        <v>16</v>
      </c>
      <c r="G37" s="8">
        <v>35</v>
      </c>
      <c r="H37" s="8">
        <v>16</v>
      </c>
      <c r="I37" s="8">
        <v>38</v>
      </c>
      <c r="J37" s="8">
        <v>33</v>
      </c>
      <c r="K37" s="8">
        <v>14</v>
      </c>
      <c r="L37" s="8">
        <v>33</v>
      </c>
      <c r="M37" s="8">
        <v>11</v>
      </c>
      <c r="N37" s="8">
        <v>9176</v>
      </c>
      <c r="P37">
        <f t="shared" si="1"/>
        <v>34</v>
      </c>
      <c r="Q37">
        <f t="shared" si="2"/>
        <v>10</v>
      </c>
      <c r="R37">
        <f t="shared" si="3"/>
        <v>9176</v>
      </c>
    </row>
    <row r="38" spans="1:18" ht="15" thickBot="1" x14ac:dyDescent="0.4">
      <c r="A38" s="7" t="s">
        <v>154</v>
      </c>
      <c r="B38" s="8">
        <v>6</v>
      </c>
      <c r="C38" s="8">
        <v>15</v>
      </c>
      <c r="D38" s="8">
        <v>43</v>
      </c>
      <c r="E38" s="8">
        <v>34</v>
      </c>
      <c r="F38" s="8">
        <v>4</v>
      </c>
      <c r="G38" s="8">
        <v>20</v>
      </c>
      <c r="H38" s="8">
        <v>3</v>
      </c>
      <c r="I38" s="8">
        <v>17</v>
      </c>
      <c r="J38" s="8">
        <v>45</v>
      </c>
      <c r="K38" s="8">
        <v>29</v>
      </c>
      <c r="L38" s="8">
        <v>46</v>
      </c>
      <c r="M38" s="8">
        <v>32</v>
      </c>
      <c r="N38" s="8">
        <v>10533</v>
      </c>
      <c r="P38">
        <f t="shared" si="1"/>
        <v>6</v>
      </c>
      <c r="Q38">
        <f t="shared" si="2"/>
        <v>15</v>
      </c>
      <c r="R38">
        <f t="shared" si="3"/>
        <v>10533</v>
      </c>
    </row>
    <row r="39" spans="1:18" ht="15" thickBot="1" x14ac:dyDescent="0.4">
      <c r="A39" s="7" t="s">
        <v>155</v>
      </c>
      <c r="B39" s="8">
        <v>9</v>
      </c>
      <c r="C39" s="8">
        <v>18</v>
      </c>
      <c r="D39" s="8">
        <v>40</v>
      </c>
      <c r="E39" s="8">
        <v>31</v>
      </c>
      <c r="F39" s="8">
        <v>10</v>
      </c>
      <c r="G39" s="8">
        <v>23</v>
      </c>
      <c r="H39" s="8">
        <v>9</v>
      </c>
      <c r="I39" s="8">
        <v>20</v>
      </c>
      <c r="J39" s="8">
        <v>39</v>
      </c>
      <c r="K39" s="8">
        <v>26</v>
      </c>
      <c r="L39" s="8">
        <v>40</v>
      </c>
      <c r="M39" s="8">
        <v>29</v>
      </c>
      <c r="N39" s="8">
        <v>10430</v>
      </c>
      <c r="P39">
        <f t="shared" si="1"/>
        <v>9</v>
      </c>
      <c r="Q39">
        <f t="shared" si="2"/>
        <v>18</v>
      </c>
      <c r="R39">
        <f t="shared" si="3"/>
        <v>10430</v>
      </c>
    </row>
    <row r="40" spans="1:18" ht="15" thickBot="1" x14ac:dyDescent="0.4">
      <c r="A40" s="7" t="s">
        <v>156</v>
      </c>
      <c r="B40" s="8">
        <v>26</v>
      </c>
      <c r="C40" s="8">
        <v>45</v>
      </c>
      <c r="D40" s="8">
        <v>23</v>
      </c>
      <c r="E40" s="8">
        <v>4</v>
      </c>
      <c r="F40" s="8">
        <v>47</v>
      </c>
      <c r="G40" s="8">
        <v>3</v>
      </c>
      <c r="H40" s="8">
        <v>46</v>
      </c>
      <c r="I40" s="8">
        <v>8</v>
      </c>
      <c r="J40" s="8">
        <v>2</v>
      </c>
      <c r="K40" s="8">
        <v>46</v>
      </c>
      <c r="L40" s="8">
        <v>3</v>
      </c>
      <c r="M40" s="8">
        <v>41</v>
      </c>
      <c r="N40" s="8">
        <v>10911</v>
      </c>
      <c r="P40">
        <f t="shared" si="1"/>
        <v>26</v>
      </c>
      <c r="Q40">
        <f t="shared" si="2"/>
        <v>45</v>
      </c>
      <c r="R40">
        <f t="shared" si="3"/>
        <v>10911</v>
      </c>
    </row>
    <row r="41" spans="1:18" ht="15" thickBot="1" x14ac:dyDescent="0.4">
      <c r="A41" s="7" t="s">
        <v>157</v>
      </c>
      <c r="B41" s="8">
        <v>41</v>
      </c>
      <c r="C41" s="8">
        <v>25</v>
      </c>
      <c r="D41" s="8">
        <v>8</v>
      </c>
      <c r="E41" s="8">
        <v>24</v>
      </c>
      <c r="F41" s="8">
        <v>37</v>
      </c>
      <c r="G41" s="8">
        <v>38</v>
      </c>
      <c r="H41" s="8">
        <v>37</v>
      </c>
      <c r="I41" s="8">
        <v>37</v>
      </c>
      <c r="J41" s="8">
        <v>12</v>
      </c>
      <c r="K41" s="8">
        <v>11</v>
      </c>
      <c r="L41" s="8">
        <v>12</v>
      </c>
      <c r="M41" s="8">
        <v>12</v>
      </c>
      <c r="N41" s="8">
        <v>9285</v>
      </c>
      <c r="P41">
        <f t="shared" si="1"/>
        <v>41</v>
      </c>
      <c r="Q41">
        <f t="shared" si="2"/>
        <v>25</v>
      </c>
      <c r="R41">
        <f t="shared" si="3"/>
        <v>9285</v>
      </c>
    </row>
    <row r="42" spans="1:18" ht="15" thickBot="1" x14ac:dyDescent="0.4">
      <c r="A42" s="7" t="s">
        <v>158</v>
      </c>
      <c r="B42" s="8">
        <v>9</v>
      </c>
      <c r="C42" s="8">
        <v>40</v>
      </c>
      <c r="D42" s="8">
        <v>40</v>
      </c>
      <c r="E42" s="8">
        <v>9</v>
      </c>
      <c r="F42" s="8">
        <v>31</v>
      </c>
      <c r="G42" s="8">
        <v>7</v>
      </c>
      <c r="H42" s="8">
        <v>24</v>
      </c>
      <c r="I42" s="8">
        <v>2</v>
      </c>
      <c r="J42" s="8">
        <v>18</v>
      </c>
      <c r="K42" s="8">
        <v>42</v>
      </c>
      <c r="L42" s="8">
        <v>25</v>
      </c>
      <c r="M42" s="8">
        <v>47</v>
      </c>
      <c r="N42" s="8">
        <v>11420</v>
      </c>
      <c r="P42">
        <f t="shared" si="1"/>
        <v>9</v>
      </c>
      <c r="Q42">
        <f t="shared" si="2"/>
        <v>40</v>
      </c>
      <c r="R42">
        <f t="shared" si="3"/>
        <v>11420</v>
      </c>
    </row>
    <row r="43" spans="1:18" ht="15" thickBot="1" x14ac:dyDescent="0.4">
      <c r="A43" s="7" t="s">
        <v>159</v>
      </c>
      <c r="B43" s="8">
        <v>26</v>
      </c>
      <c r="C43" s="8">
        <v>42</v>
      </c>
      <c r="D43" s="8">
        <v>23</v>
      </c>
      <c r="E43" s="8">
        <v>7</v>
      </c>
      <c r="F43" s="8">
        <v>42</v>
      </c>
      <c r="G43" s="8">
        <v>8</v>
      </c>
      <c r="H43" s="8">
        <v>45</v>
      </c>
      <c r="I43" s="8">
        <v>10</v>
      </c>
      <c r="J43" s="8">
        <v>7</v>
      </c>
      <c r="K43" s="8">
        <v>41</v>
      </c>
      <c r="L43" s="8">
        <v>4</v>
      </c>
      <c r="M43" s="8">
        <v>39</v>
      </c>
      <c r="N43" s="8">
        <v>10812</v>
      </c>
      <c r="P43">
        <f t="shared" si="1"/>
        <v>26</v>
      </c>
      <c r="Q43">
        <f t="shared" si="2"/>
        <v>42</v>
      </c>
      <c r="R43">
        <f t="shared" si="3"/>
        <v>10812</v>
      </c>
    </row>
    <row r="44" spans="1:18" ht="15" thickBot="1" x14ac:dyDescent="0.4">
      <c r="A44" s="7" t="s">
        <v>160</v>
      </c>
      <c r="B44" s="8">
        <v>12</v>
      </c>
      <c r="C44" s="8">
        <v>35</v>
      </c>
      <c r="D44" s="8">
        <v>37</v>
      </c>
      <c r="E44" s="8">
        <v>14</v>
      </c>
      <c r="F44" s="8">
        <v>24</v>
      </c>
      <c r="G44" s="8">
        <v>10</v>
      </c>
      <c r="H44" s="8">
        <v>24</v>
      </c>
      <c r="I44" s="8">
        <v>7</v>
      </c>
      <c r="J44" s="8">
        <v>25</v>
      </c>
      <c r="K44" s="8">
        <v>39</v>
      </c>
      <c r="L44" s="8">
        <v>25</v>
      </c>
      <c r="M44" s="8">
        <v>42</v>
      </c>
      <c r="N44" s="8">
        <v>11020</v>
      </c>
      <c r="P44">
        <f t="shared" si="1"/>
        <v>12</v>
      </c>
      <c r="Q44">
        <f t="shared" si="2"/>
        <v>35</v>
      </c>
      <c r="R44">
        <f t="shared" si="3"/>
        <v>11020</v>
      </c>
    </row>
    <row r="45" spans="1:18" ht="15" thickBot="1" x14ac:dyDescent="0.4">
      <c r="A45" s="7" t="s">
        <v>161</v>
      </c>
      <c r="B45" s="8">
        <v>46</v>
      </c>
      <c r="C45" s="8">
        <v>31</v>
      </c>
      <c r="D45" s="8">
        <v>3</v>
      </c>
      <c r="E45" s="8">
        <v>18</v>
      </c>
      <c r="F45" s="8">
        <v>44</v>
      </c>
      <c r="G45" s="8">
        <v>42</v>
      </c>
      <c r="H45" s="8">
        <v>47</v>
      </c>
      <c r="I45" s="8">
        <v>36</v>
      </c>
      <c r="J45" s="8">
        <v>5</v>
      </c>
      <c r="K45" s="8">
        <v>7</v>
      </c>
      <c r="L45" s="8">
        <v>2</v>
      </c>
      <c r="M45" s="8">
        <v>13</v>
      </c>
      <c r="N45" s="8">
        <v>9390</v>
      </c>
      <c r="P45">
        <f t="shared" si="1"/>
        <v>46</v>
      </c>
      <c r="Q45">
        <f t="shared" si="2"/>
        <v>31</v>
      </c>
      <c r="R45">
        <f t="shared" si="3"/>
        <v>9390</v>
      </c>
    </row>
    <row r="46" spans="1:18" ht="15" thickBot="1" x14ac:dyDescent="0.4">
      <c r="A46" s="7" t="s">
        <v>162</v>
      </c>
      <c r="B46" s="8">
        <v>8</v>
      </c>
      <c r="C46" s="8">
        <v>45</v>
      </c>
      <c r="D46" s="8">
        <v>41</v>
      </c>
      <c r="E46" s="8">
        <v>4</v>
      </c>
      <c r="F46" s="8">
        <v>43</v>
      </c>
      <c r="G46" s="8">
        <v>1</v>
      </c>
      <c r="H46" s="8">
        <v>27</v>
      </c>
      <c r="I46" s="8">
        <v>1</v>
      </c>
      <c r="J46" s="8">
        <v>6</v>
      </c>
      <c r="K46" s="8">
        <v>48</v>
      </c>
      <c r="L46" s="8">
        <v>22</v>
      </c>
      <c r="M46" s="8">
        <v>48</v>
      </c>
      <c r="N46" s="8">
        <v>11719</v>
      </c>
      <c r="P46">
        <f t="shared" si="1"/>
        <v>8</v>
      </c>
      <c r="Q46">
        <f t="shared" si="2"/>
        <v>45</v>
      </c>
      <c r="R46">
        <f t="shared" si="3"/>
        <v>11719</v>
      </c>
    </row>
    <row r="47" spans="1:18" ht="15" thickBot="1" x14ac:dyDescent="0.4">
      <c r="A47" s="7" t="s">
        <v>163</v>
      </c>
      <c r="B47" s="8">
        <v>1</v>
      </c>
      <c r="C47" s="8">
        <v>1</v>
      </c>
      <c r="D47" s="8">
        <v>48</v>
      </c>
      <c r="E47" s="8">
        <v>48</v>
      </c>
      <c r="F47" s="8">
        <v>1</v>
      </c>
      <c r="G47" s="8">
        <v>28</v>
      </c>
      <c r="H47" s="8">
        <v>1</v>
      </c>
      <c r="I47" s="8">
        <v>28</v>
      </c>
      <c r="J47" s="8">
        <v>48</v>
      </c>
      <c r="K47" s="8">
        <v>21</v>
      </c>
      <c r="L47" s="8">
        <v>48</v>
      </c>
      <c r="M47" s="8">
        <v>21</v>
      </c>
      <c r="N47" s="8">
        <v>10040</v>
      </c>
      <c r="P47">
        <f t="shared" si="1"/>
        <v>1</v>
      </c>
      <c r="Q47">
        <f t="shared" si="2"/>
        <v>1</v>
      </c>
      <c r="R47">
        <f t="shared" si="3"/>
        <v>10040</v>
      </c>
    </row>
    <row r="48" spans="1:18" ht="15" thickBot="1" x14ac:dyDescent="0.4">
      <c r="A48" s="7" t="s">
        <v>164</v>
      </c>
      <c r="B48" s="8">
        <v>20</v>
      </c>
      <c r="C48" s="8">
        <v>28</v>
      </c>
      <c r="D48" s="8">
        <v>29</v>
      </c>
      <c r="E48" s="8">
        <v>21</v>
      </c>
      <c r="F48" s="8">
        <v>18</v>
      </c>
      <c r="G48" s="8">
        <v>19</v>
      </c>
      <c r="H48" s="8">
        <v>18</v>
      </c>
      <c r="I48" s="8">
        <v>20</v>
      </c>
      <c r="J48" s="8">
        <v>31</v>
      </c>
      <c r="K48" s="8">
        <v>30</v>
      </c>
      <c r="L48" s="8">
        <v>31</v>
      </c>
      <c r="M48" s="8">
        <v>29</v>
      </c>
      <c r="N48" s="8">
        <v>10422</v>
      </c>
      <c r="P48">
        <f t="shared" si="1"/>
        <v>20</v>
      </c>
      <c r="Q48">
        <f t="shared" si="2"/>
        <v>28</v>
      </c>
      <c r="R48">
        <f t="shared" si="3"/>
        <v>10422</v>
      </c>
    </row>
    <row r="49" spans="1:18" ht="15" thickBot="1" x14ac:dyDescent="0.4">
      <c r="A49" s="7" t="s">
        <v>165</v>
      </c>
      <c r="B49" s="8">
        <v>21</v>
      </c>
      <c r="C49" s="8">
        <v>39</v>
      </c>
      <c r="D49" s="8">
        <v>28</v>
      </c>
      <c r="E49" s="8">
        <v>10</v>
      </c>
      <c r="F49" s="8">
        <v>34</v>
      </c>
      <c r="G49" s="8">
        <v>10</v>
      </c>
      <c r="H49" s="8">
        <v>34</v>
      </c>
      <c r="I49" s="8">
        <v>10</v>
      </c>
      <c r="J49" s="8">
        <v>15</v>
      </c>
      <c r="K49" s="8">
        <v>39</v>
      </c>
      <c r="L49" s="8">
        <v>15</v>
      </c>
      <c r="M49" s="8">
        <v>39</v>
      </c>
      <c r="N49" s="8">
        <v>10816</v>
      </c>
      <c r="P49">
        <f t="shared" si="1"/>
        <v>21</v>
      </c>
      <c r="Q49">
        <f t="shared" si="2"/>
        <v>39</v>
      </c>
      <c r="R49">
        <f t="shared" si="3"/>
        <v>10816</v>
      </c>
    </row>
    <row r="50" spans="1:18" ht="15" thickBot="1" x14ac:dyDescent="0.4">
      <c r="A50" s="7" t="s">
        <v>166</v>
      </c>
      <c r="B50" s="8">
        <v>6</v>
      </c>
      <c r="C50" s="8">
        <v>15</v>
      </c>
      <c r="D50" s="8">
        <v>43</v>
      </c>
      <c r="E50" s="8">
        <v>34</v>
      </c>
      <c r="F50" s="8">
        <v>4</v>
      </c>
      <c r="G50" s="8">
        <v>20</v>
      </c>
      <c r="H50" s="8">
        <v>3</v>
      </c>
      <c r="I50" s="8">
        <v>17</v>
      </c>
      <c r="J50" s="8">
        <v>45</v>
      </c>
      <c r="K50" s="8">
        <v>29</v>
      </c>
      <c r="L50" s="8">
        <v>46</v>
      </c>
      <c r="M50" s="8">
        <v>32</v>
      </c>
      <c r="N50" s="8">
        <v>10533</v>
      </c>
      <c r="P50">
        <f t="shared" si="1"/>
        <v>6</v>
      </c>
      <c r="Q50">
        <f t="shared" si="2"/>
        <v>15</v>
      </c>
      <c r="R50">
        <f t="shared" si="3"/>
        <v>10533</v>
      </c>
    </row>
    <row r="51" spans="1:18" ht="15" thickBot="1" x14ac:dyDescent="0.4">
      <c r="A51" s="7" t="s">
        <v>167</v>
      </c>
      <c r="B51" s="8">
        <v>11</v>
      </c>
      <c r="C51" s="8">
        <v>18</v>
      </c>
      <c r="D51" s="8">
        <v>38</v>
      </c>
      <c r="E51" s="8">
        <v>31</v>
      </c>
      <c r="F51" s="8">
        <v>11</v>
      </c>
      <c r="G51" s="8">
        <v>25</v>
      </c>
      <c r="H51" s="8">
        <v>11</v>
      </c>
      <c r="I51" s="8">
        <v>23</v>
      </c>
      <c r="J51" s="8">
        <v>38</v>
      </c>
      <c r="K51" s="8">
        <v>24</v>
      </c>
      <c r="L51" s="8">
        <v>38</v>
      </c>
      <c r="M51" s="8">
        <v>26</v>
      </c>
      <c r="N51" s="8">
        <v>10329</v>
      </c>
      <c r="P51">
        <f t="shared" si="1"/>
        <v>11</v>
      </c>
      <c r="Q51">
        <f t="shared" si="2"/>
        <v>18</v>
      </c>
      <c r="R51">
        <f t="shared" si="3"/>
        <v>10329</v>
      </c>
    </row>
    <row r="52" spans="1:18" ht="15" thickBot="1" x14ac:dyDescent="0.4">
      <c r="A52" s="7" t="s">
        <v>168</v>
      </c>
      <c r="B52" s="8">
        <v>12</v>
      </c>
      <c r="C52" s="8">
        <v>6</v>
      </c>
      <c r="D52" s="8">
        <v>37</v>
      </c>
      <c r="E52" s="8">
        <v>43</v>
      </c>
      <c r="F52" s="8">
        <v>3</v>
      </c>
      <c r="G52" s="8">
        <v>31</v>
      </c>
      <c r="H52" s="8">
        <v>3</v>
      </c>
      <c r="I52" s="8">
        <v>31</v>
      </c>
      <c r="J52" s="8">
        <v>46</v>
      </c>
      <c r="K52" s="8">
        <v>18</v>
      </c>
      <c r="L52" s="8">
        <v>46</v>
      </c>
      <c r="M52" s="8">
        <v>18</v>
      </c>
      <c r="N52" s="8">
        <v>9667</v>
      </c>
      <c r="P52">
        <f t="shared" si="1"/>
        <v>12</v>
      </c>
      <c r="Q52">
        <f t="shared" si="2"/>
        <v>6</v>
      </c>
      <c r="R52">
        <f t="shared" si="3"/>
        <v>9667</v>
      </c>
    </row>
    <row r="53" spans="1:18" ht="15" thickBot="1" x14ac:dyDescent="0.4">
      <c r="A53" s="7" t="s">
        <v>169</v>
      </c>
      <c r="B53" s="8">
        <v>12</v>
      </c>
      <c r="C53" s="8">
        <v>42</v>
      </c>
      <c r="D53" s="8">
        <v>37</v>
      </c>
      <c r="E53" s="8">
        <v>7</v>
      </c>
      <c r="F53" s="8">
        <v>38</v>
      </c>
      <c r="G53" s="8">
        <v>4</v>
      </c>
      <c r="H53" s="8">
        <v>33</v>
      </c>
      <c r="I53" s="8">
        <v>3</v>
      </c>
      <c r="J53" s="8">
        <v>11</v>
      </c>
      <c r="K53" s="8">
        <v>45</v>
      </c>
      <c r="L53" s="8">
        <v>16</v>
      </c>
      <c r="M53" s="8">
        <v>46</v>
      </c>
      <c r="N53" s="8">
        <v>11317</v>
      </c>
      <c r="P53">
        <f t="shared" si="1"/>
        <v>12</v>
      </c>
      <c r="Q53">
        <f t="shared" si="2"/>
        <v>42</v>
      </c>
      <c r="R53">
        <f t="shared" si="3"/>
        <v>11317</v>
      </c>
    </row>
    <row r="54" spans="1:18" ht="15" thickBot="1" x14ac:dyDescent="0.4">
      <c r="A54" s="7" t="s">
        <v>170</v>
      </c>
      <c r="B54" s="8">
        <v>15</v>
      </c>
      <c r="C54" s="8">
        <v>31</v>
      </c>
      <c r="D54" s="8">
        <v>34</v>
      </c>
      <c r="E54" s="8">
        <v>18</v>
      </c>
      <c r="F54" s="8">
        <v>19</v>
      </c>
      <c r="G54" s="8">
        <v>16</v>
      </c>
      <c r="H54" s="8">
        <v>18</v>
      </c>
      <c r="I54" s="8">
        <v>15</v>
      </c>
      <c r="J54" s="8">
        <v>30</v>
      </c>
      <c r="K54" s="8">
        <v>33</v>
      </c>
      <c r="L54" s="8">
        <v>31</v>
      </c>
      <c r="M54" s="8">
        <v>34</v>
      </c>
      <c r="N54" s="8">
        <v>10622</v>
      </c>
      <c r="P54">
        <f t="shared" si="1"/>
        <v>15</v>
      </c>
      <c r="Q54">
        <f t="shared" si="2"/>
        <v>31</v>
      </c>
      <c r="R54">
        <f t="shared" si="3"/>
        <v>10622</v>
      </c>
    </row>
    <row r="55" spans="1:18" ht="15" thickBot="1" x14ac:dyDescent="0.4">
      <c r="A55" s="7" t="s">
        <v>171</v>
      </c>
      <c r="B55" s="8">
        <v>26</v>
      </c>
      <c r="C55" s="8">
        <v>28</v>
      </c>
      <c r="D55" s="8">
        <v>23</v>
      </c>
      <c r="E55" s="8">
        <v>21</v>
      </c>
      <c r="F55" s="8">
        <v>22</v>
      </c>
      <c r="G55" s="8">
        <v>27</v>
      </c>
      <c r="H55" s="8">
        <v>27</v>
      </c>
      <c r="I55" s="8">
        <v>27</v>
      </c>
      <c r="J55" s="8">
        <v>27</v>
      </c>
      <c r="K55" s="8">
        <v>22</v>
      </c>
      <c r="L55" s="8">
        <v>22</v>
      </c>
      <c r="M55" s="8">
        <v>22</v>
      </c>
      <c r="N55" s="8">
        <v>10119</v>
      </c>
      <c r="P55">
        <f t="shared" si="1"/>
        <v>26</v>
      </c>
      <c r="Q55">
        <f t="shared" si="2"/>
        <v>28</v>
      </c>
      <c r="R55">
        <f t="shared" si="3"/>
        <v>10119</v>
      </c>
    </row>
    <row r="56" spans="1:18" ht="18.5" thickBot="1" x14ac:dyDescent="0.4">
      <c r="A56" s="3"/>
    </row>
    <row r="57" spans="1:18" ht="15" thickBot="1" x14ac:dyDescent="0.4">
      <c r="A57" s="7" t="s">
        <v>30</v>
      </c>
      <c r="B57" s="7" t="s">
        <v>27</v>
      </c>
      <c r="C57" s="7" t="s">
        <v>28</v>
      </c>
      <c r="D57" s="7" t="s">
        <v>77</v>
      </c>
      <c r="E57" s="7" t="s">
        <v>78</v>
      </c>
      <c r="F57" s="7" t="s">
        <v>112</v>
      </c>
      <c r="G57" s="7" t="s">
        <v>113</v>
      </c>
      <c r="H57" s="7" t="s">
        <v>114</v>
      </c>
      <c r="I57" s="7" t="s">
        <v>115</v>
      </c>
      <c r="J57" s="7" t="s">
        <v>116</v>
      </c>
      <c r="K57" s="7" t="s">
        <v>117</v>
      </c>
      <c r="L57" s="7" t="s">
        <v>118</v>
      </c>
      <c r="M57" s="7" t="s">
        <v>119</v>
      </c>
    </row>
    <row r="58" spans="1:18" ht="20" thickBot="1" x14ac:dyDescent="0.4">
      <c r="A58" s="7" t="s">
        <v>31</v>
      </c>
      <c r="B58" s="8" t="s">
        <v>173</v>
      </c>
      <c r="C58" s="8" t="s">
        <v>174</v>
      </c>
      <c r="D58" s="8" t="s">
        <v>175</v>
      </c>
      <c r="E58" s="8" t="s">
        <v>33</v>
      </c>
      <c r="F58" s="8" t="s">
        <v>176</v>
      </c>
      <c r="G58" s="8" t="s">
        <v>177</v>
      </c>
      <c r="H58" s="8" t="s">
        <v>178</v>
      </c>
      <c r="I58" s="8" t="s">
        <v>179</v>
      </c>
      <c r="J58" s="8" t="s">
        <v>33</v>
      </c>
      <c r="K58" s="8" t="s">
        <v>180</v>
      </c>
      <c r="L58" s="8" t="s">
        <v>181</v>
      </c>
      <c r="M58" s="8" t="s">
        <v>182</v>
      </c>
    </row>
    <row r="59" spans="1:18" ht="20" thickBot="1" x14ac:dyDescent="0.4">
      <c r="A59" s="7" t="s">
        <v>34</v>
      </c>
      <c r="B59" s="8" t="s">
        <v>33</v>
      </c>
      <c r="C59" s="8" t="s">
        <v>174</v>
      </c>
      <c r="D59" s="8" t="s">
        <v>183</v>
      </c>
      <c r="E59" s="8" t="s">
        <v>33</v>
      </c>
      <c r="F59" s="8" t="s">
        <v>184</v>
      </c>
      <c r="G59" s="8" t="s">
        <v>177</v>
      </c>
      <c r="H59" s="8" t="s">
        <v>178</v>
      </c>
      <c r="I59" s="8" t="s">
        <v>185</v>
      </c>
      <c r="J59" s="8" t="s">
        <v>33</v>
      </c>
      <c r="K59" s="8" t="s">
        <v>180</v>
      </c>
      <c r="L59" s="8" t="s">
        <v>181</v>
      </c>
      <c r="M59" s="8" t="s">
        <v>186</v>
      </c>
    </row>
    <row r="60" spans="1:18" ht="20" thickBot="1" x14ac:dyDescent="0.4">
      <c r="A60" s="7" t="s">
        <v>35</v>
      </c>
      <c r="B60" s="8" t="s">
        <v>33</v>
      </c>
      <c r="C60" s="8" t="s">
        <v>174</v>
      </c>
      <c r="D60" s="8" t="s">
        <v>183</v>
      </c>
      <c r="E60" s="8" t="s">
        <v>33</v>
      </c>
      <c r="F60" s="8" t="s">
        <v>184</v>
      </c>
      <c r="G60" s="8" t="s">
        <v>187</v>
      </c>
      <c r="H60" s="8" t="s">
        <v>178</v>
      </c>
      <c r="I60" s="8" t="s">
        <v>188</v>
      </c>
      <c r="J60" s="8" t="s">
        <v>33</v>
      </c>
      <c r="K60" s="8" t="s">
        <v>180</v>
      </c>
      <c r="L60" s="8" t="s">
        <v>181</v>
      </c>
      <c r="M60" s="8" t="s">
        <v>186</v>
      </c>
    </row>
    <row r="61" spans="1:18" ht="15" thickBot="1" x14ac:dyDescent="0.4">
      <c r="A61" s="7" t="s">
        <v>37</v>
      </c>
      <c r="B61" s="8" t="s">
        <v>33</v>
      </c>
      <c r="C61" s="8" t="s">
        <v>174</v>
      </c>
      <c r="D61" s="8" t="s">
        <v>189</v>
      </c>
      <c r="E61" s="8" t="s">
        <v>33</v>
      </c>
      <c r="F61" s="8" t="s">
        <v>190</v>
      </c>
      <c r="G61" s="8" t="s">
        <v>191</v>
      </c>
      <c r="H61" s="8" t="s">
        <v>178</v>
      </c>
      <c r="I61" s="8" t="s">
        <v>188</v>
      </c>
      <c r="J61" s="8" t="s">
        <v>33</v>
      </c>
      <c r="K61" s="8" t="s">
        <v>180</v>
      </c>
      <c r="L61" s="8" t="s">
        <v>181</v>
      </c>
      <c r="M61" s="8" t="s">
        <v>192</v>
      </c>
    </row>
    <row r="62" spans="1:18" ht="15" thickBot="1" x14ac:dyDescent="0.4">
      <c r="A62" s="7" t="s">
        <v>39</v>
      </c>
      <c r="B62" s="8" t="s">
        <v>33</v>
      </c>
      <c r="C62" s="8" t="s">
        <v>174</v>
      </c>
      <c r="D62" s="8" t="s">
        <v>189</v>
      </c>
      <c r="E62" s="8" t="s">
        <v>33</v>
      </c>
      <c r="F62" s="8" t="s">
        <v>190</v>
      </c>
      <c r="G62" s="8" t="s">
        <v>193</v>
      </c>
      <c r="H62" s="8" t="s">
        <v>178</v>
      </c>
      <c r="I62" s="8" t="s">
        <v>194</v>
      </c>
      <c r="J62" s="8" t="s">
        <v>33</v>
      </c>
      <c r="K62" s="8" t="s">
        <v>180</v>
      </c>
      <c r="L62" s="8" t="s">
        <v>195</v>
      </c>
      <c r="M62" s="8" t="s">
        <v>192</v>
      </c>
    </row>
    <row r="63" spans="1:18" ht="15" thickBot="1" x14ac:dyDescent="0.4">
      <c r="A63" s="7" t="s">
        <v>40</v>
      </c>
      <c r="B63" s="8" t="s">
        <v>33</v>
      </c>
      <c r="C63" s="8" t="s">
        <v>174</v>
      </c>
      <c r="D63" s="8" t="s">
        <v>196</v>
      </c>
      <c r="E63" s="8" t="s">
        <v>33</v>
      </c>
      <c r="F63" s="8" t="s">
        <v>190</v>
      </c>
      <c r="G63" s="8" t="s">
        <v>193</v>
      </c>
      <c r="H63" s="8" t="s">
        <v>178</v>
      </c>
      <c r="I63" s="8" t="s">
        <v>194</v>
      </c>
      <c r="J63" s="8" t="s">
        <v>33</v>
      </c>
      <c r="K63" s="8" t="s">
        <v>180</v>
      </c>
      <c r="L63" s="8" t="s">
        <v>195</v>
      </c>
      <c r="M63" s="8" t="s">
        <v>192</v>
      </c>
    </row>
    <row r="64" spans="1:18" ht="15" thickBot="1" x14ac:dyDescent="0.4">
      <c r="A64" s="7" t="s">
        <v>41</v>
      </c>
      <c r="B64" s="8" t="s">
        <v>33</v>
      </c>
      <c r="C64" s="8" t="s">
        <v>174</v>
      </c>
      <c r="D64" s="8" t="s">
        <v>196</v>
      </c>
      <c r="E64" s="8" t="s">
        <v>33</v>
      </c>
      <c r="F64" s="8" t="s">
        <v>190</v>
      </c>
      <c r="G64" s="8" t="s">
        <v>193</v>
      </c>
      <c r="H64" s="8" t="s">
        <v>178</v>
      </c>
      <c r="I64" s="8" t="s">
        <v>194</v>
      </c>
      <c r="J64" s="8" t="s">
        <v>33</v>
      </c>
      <c r="K64" s="8" t="s">
        <v>180</v>
      </c>
      <c r="L64" s="8" t="s">
        <v>195</v>
      </c>
      <c r="M64" s="8" t="s">
        <v>192</v>
      </c>
    </row>
    <row r="65" spans="1:13" ht="15" thickBot="1" x14ac:dyDescent="0.4">
      <c r="A65" s="7" t="s">
        <v>44</v>
      </c>
      <c r="B65" s="8" t="s">
        <v>33</v>
      </c>
      <c r="C65" s="8" t="s">
        <v>174</v>
      </c>
      <c r="D65" s="8" t="s">
        <v>196</v>
      </c>
      <c r="E65" s="8" t="s">
        <v>33</v>
      </c>
      <c r="F65" s="8" t="s">
        <v>197</v>
      </c>
      <c r="G65" s="8" t="s">
        <v>193</v>
      </c>
      <c r="H65" s="8" t="s">
        <v>178</v>
      </c>
      <c r="I65" s="8" t="s">
        <v>198</v>
      </c>
      <c r="J65" s="8" t="s">
        <v>33</v>
      </c>
      <c r="K65" s="8" t="s">
        <v>180</v>
      </c>
      <c r="L65" s="8" t="s">
        <v>195</v>
      </c>
      <c r="M65" s="8" t="s">
        <v>199</v>
      </c>
    </row>
    <row r="66" spans="1:13" ht="15" thickBot="1" x14ac:dyDescent="0.4">
      <c r="A66" s="7" t="s">
        <v>46</v>
      </c>
      <c r="B66" s="8" t="s">
        <v>33</v>
      </c>
      <c r="C66" s="8" t="s">
        <v>174</v>
      </c>
      <c r="D66" s="8" t="s">
        <v>200</v>
      </c>
      <c r="E66" s="8" t="s">
        <v>33</v>
      </c>
      <c r="F66" s="8" t="s">
        <v>197</v>
      </c>
      <c r="G66" s="8" t="s">
        <v>193</v>
      </c>
      <c r="H66" s="8" t="s">
        <v>178</v>
      </c>
      <c r="I66" s="8" t="s">
        <v>201</v>
      </c>
      <c r="J66" s="8" t="s">
        <v>33</v>
      </c>
      <c r="K66" s="8" t="s">
        <v>180</v>
      </c>
      <c r="L66" s="8" t="s">
        <v>195</v>
      </c>
      <c r="M66" s="8" t="s">
        <v>202</v>
      </c>
    </row>
    <row r="67" spans="1:13" ht="15" thickBot="1" x14ac:dyDescent="0.4">
      <c r="A67" s="7" t="s">
        <v>47</v>
      </c>
      <c r="B67" s="8" t="s">
        <v>33</v>
      </c>
      <c r="C67" s="8" t="s">
        <v>174</v>
      </c>
      <c r="D67" s="8" t="s">
        <v>200</v>
      </c>
      <c r="E67" s="8" t="s">
        <v>33</v>
      </c>
      <c r="F67" s="8" t="s">
        <v>197</v>
      </c>
      <c r="G67" s="8" t="s">
        <v>193</v>
      </c>
      <c r="H67" s="8" t="s">
        <v>178</v>
      </c>
      <c r="I67" s="8" t="s">
        <v>201</v>
      </c>
      <c r="J67" s="8" t="s">
        <v>33</v>
      </c>
      <c r="K67" s="8" t="s">
        <v>180</v>
      </c>
      <c r="L67" s="8" t="s">
        <v>195</v>
      </c>
      <c r="M67" s="8" t="s">
        <v>202</v>
      </c>
    </row>
    <row r="68" spans="1:13" ht="15" thickBot="1" x14ac:dyDescent="0.4">
      <c r="A68" s="7" t="s">
        <v>50</v>
      </c>
      <c r="B68" s="8" t="s">
        <v>33</v>
      </c>
      <c r="C68" s="8" t="s">
        <v>174</v>
      </c>
      <c r="D68" s="8" t="s">
        <v>200</v>
      </c>
      <c r="E68" s="8" t="s">
        <v>33</v>
      </c>
      <c r="F68" s="8" t="s">
        <v>197</v>
      </c>
      <c r="G68" s="8" t="s">
        <v>193</v>
      </c>
      <c r="H68" s="8" t="s">
        <v>178</v>
      </c>
      <c r="I68" s="8" t="s">
        <v>33</v>
      </c>
      <c r="J68" s="8" t="s">
        <v>33</v>
      </c>
      <c r="K68" s="8" t="s">
        <v>180</v>
      </c>
      <c r="L68" s="8" t="s">
        <v>195</v>
      </c>
      <c r="M68" s="8" t="s">
        <v>203</v>
      </c>
    </row>
    <row r="69" spans="1:13" ht="15" thickBot="1" x14ac:dyDescent="0.4">
      <c r="A69" s="7" t="s">
        <v>52</v>
      </c>
      <c r="B69" s="8" t="s">
        <v>33</v>
      </c>
      <c r="C69" s="8" t="s">
        <v>174</v>
      </c>
      <c r="D69" s="8" t="s">
        <v>200</v>
      </c>
      <c r="E69" s="8" t="s">
        <v>33</v>
      </c>
      <c r="F69" s="8" t="s">
        <v>204</v>
      </c>
      <c r="G69" s="8" t="s">
        <v>205</v>
      </c>
      <c r="H69" s="8" t="s">
        <v>178</v>
      </c>
      <c r="I69" s="8" t="s">
        <v>33</v>
      </c>
      <c r="J69" s="8" t="s">
        <v>33</v>
      </c>
      <c r="K69" s="8" t="s">
        <v>206</v>
      </c>
      <c r="L69" s="8" t="s">
        <v>195</v>
      </c>
      <c r="M69" s="8" t="s">
        <v>203</v>
      </c>
    </row>
    <row r="70" spans="1:13" ht="15" thickBot="1" x14ac:dyDescent="0.4">
      <c r="A70" s="7" t="s">
        <v>55</v>
      </c>
      <c r="B70" s="8" t="s">
        <v>33</v>
      </c>
      <c r="C70" s="8" t="s">
        <v>174</v>
      </c>
      <c r="D70" s="8" t="s">
        <v>207</v>
      </c>
      <c r="E70" s="8" t="s">
        <v>33</v>
      </c>
      <c r="F70" s="8" t="s">
        <v>204</v>
      </c>
      <c r="G70" s="8" t="s">
        <v>208</v>
      </c>
      <c r="H70" s="8" t="s">
        <v>178</v>
      </c>
      <c r="I70" s="8" t="s">
        <v>33</v>
      </c>
      <c r="J70" s="8" t="s">
        <v>33</v>
      </c>
      <c r="K70" s="8" t="s">
        <v>206</v>
      </c>
      <c r="L70" s="8" t="s">
        <v>195</v>
      </c>
      <c r="M70" s="8" t="s">
        <v>203</v>
      </c>
    </row>
    <row r="71" spans="1:13" ht="15" thickBot="1" x14ac:dyDescent="0.4">
      <c r="A71" s="7" t="s">
        <v>209</v>
      </c>
      <c r="B71" s="8" t="s">
        <v>33</v>
      </c>
      <c r="C71" s="8" t="s">
        <v>174</v>
      </c>
      <c r="D71" s="8" t="s">
        <v>207</v>
      </c>
      <c r="E71" s="8" t="s">
        <v>33</v>
      </c>
      <c r="F71" s="8" t="s">
        <v>210</v>
      </c>
      <c r="G71" s="8" t="s">
        <v>208</v>
      </c>
      <c r="H71" s="8" t="s">
        <v>178</v>
      </c>
      <c r="I71" s="8" t="s">
        <v>33</v>
      </c>
      <c r="J71" s="8" t="s">
        <v>33</v>
      </c>
      <c r="K71" s="8" t="s">
        <v>206</v>
      </c>
      <c r="L71" s="8" t="s">
        <v>195</v>
      </c>
      <c r="M71" s="8" t="s">
        <v>203</v>
      </c>
    </row>
    <row r="72" spans="1:13" ht="15" thickBot="1" x14ac:dyDescent="0.4">
      <c r="A72" s="7" t="s">
        <v>211</v>
      </c>
      <c r="B72" s="8" t="s">
        <v>33</v>
      </c>
      <c r="C72" s="8" t="s">
        <v>212</v>
      </c>
      <c r="D72" s="8" t="s">
        <v>207</v>
      </c>
      <c r="E72" s="8" t="s">
        <v>33</v>
      </c>
      <c r="F72" s="8" t="s">
        <v>210</v>
      </c>
      <c r="G72" s="8" t="s">
        <v>213</v>
      </c>
      <c r="H72" s="8" t="s">
        <v>178</v>
      </c>
      <c r="I72" s="8" t="s">
        <v>33</v>
      </c>
      <c r="J72" s="8" t="s">
        <v>33</v>
      </c>
      <c r="K72" s="8" t="s">
        <v>206</v>
      </c>
      <c r="L72" s="8" t="s">
        <v>195</v>
      </c>
      <c r="M72" s="8" t="s">
        <v>203</v>
      </c>
    </row>
    <row r="73" spans="1:13" ht="15" thickBot="1" x14ac:dyDescent="0.4">
      <c r="A73" s="7" t="s">
        <v>214</v>
      </c>
      <c r="B73" s="8" t="s">
        <v>33</v>
      </c>
      <c r="C73" s="8" t="s">
        <v>215</v>
      </c>
      <c r="D73" s="8" t="s">
        <v>207</v>
      </c>
      <c r="E73" s="8" t="s">
        <v>33</v>
      </c>
      <c r="F73" s="8" t="s">
        <v>210</v>
      </c>
      <c r="G73" s="8" t="s">
        <v>213</v>
      </c>
      <c r="H73" s="8" t="s">
        <v>178</v>
      </c>
      <c r="I73" s="8" t="s">
        <v>33</v>
      </c>
      <c r="J73" s="8" t="s">
        <v>33</v>
      </c>
      <c r="K73" s="8" t="s">
        <v>216</v>
      </c>
      <c r="L73" s="8" t="s">
        <v>217</v>
      </c>
      <c r="M73" s="8" t="s">
        <v>203</v>
      </c>
    </row>
    <row r="74" spans="1:13" ht="15" thickBot="1" x14ac:dyDescent="0.4">
      <c r="A74" s="7" t="s">
        <v>218</v>
      </c>
      <c r="B74" s="8" t="s">
        <v>33</v>
      </c>
      <c r="C74" s="8" t="s">
        <v>215</v>
      </c>
      <c r="D74" s="8" t="s">
        <v>207</v>
      </c>
      <c r="E74" s="8" t="s">
        <v>33</v>
      </c>
      <c r="F74" s="8" t="s">
        <v>219</v>
      </c>
      <c r="G74" s="8" t="s">
        <v>220</v>
      </c>
      <c r="H74" s="8" t="s">
        <v>178</v>
      </c>
      <c r="I74" s="8" t="s">
        <v>33</v>
      </c>
      <c r="J74" s="8" t="s">
        <v>33</v>
      </c>
      <c r="K74" s="8" t="s">
        <v>216</v>
      </c>
      <c r="L74" s="8" t="s">
        <v>217</v>
      </c>
      <c r="M74" s="8" t="s">
        <v>203</v>
      </c>
    </row>
    <row r="75" spans="1:13" ht="15" thickBot="1" x14ac:dyDescent="0.4">
      <c r="A75" s="7" t="s">
        <v>221</v>
      </c>
      <c r="B75" s="8" t="s">
        <v>33</v>
      </c>
      <c r="C75" s="8" t="s">
        <v>215</v>
      </c>
      <c r="D75" s="8" t="s">
        <v>207</v>
      </c>
      <c r="E75" s="8" t="s">
        <v>33</v>
      </c>
      <c r="F75" s="8" t="s">
        <v>219</v>
      </c>
      <c r="G75" s="8" t="s">
        <v>222</v>
      </c>
      <c r="H75" s="8" t="s">
        <v>178</v>
      </c>
      <c r="I75" s="8" t="s">
        <v>33</v>
      </c>
      <c r="J75" s="8" t="s">
        <v>33</v>
      </c>
      <c r="K75" s="8" t="s">
        <v>223</v>
      </c>
      <c r="L75" s="8" t="s">
        <v>217</v>
      </c>
      <c r="M75" s="8" t="s">
        <v>203</v>
      </c>
    </row>
    <row r="76" spans="1:13" ht="15" thickBot="1" x14ac:dyDescent="0.4">
      <c r="A76" s="7" t="s">
        <v>224</v>
      </c>
      <c r="B76" s="8" t="s">
        <v>33</v>
      </c>
      <c r="C76" s="8" t="s">
        <v>215</v>
      </c>
      <c r="D76" s="8" t="s">
        <v>207</v>
      </c>
      <c r="E76" s="8" t="s">
        <v>33</v>
      </c>
      <c r="F76" s="8" t="s">
        <v>219</v>
      </c>
      <c r="G76" s="8" t="s">
        <v>225</v>
      </c>
      <c r="H76" s="8" t="s">
        <v>178</v>
      </c>
      <c r="I76" s="8" t="s">
        <v>33</v>
      </c>
      <c r="J76" s="8" t="s">
        <v>33</v>
      </c>
      <c r="K76" s="8" t="s">
        <v>223</v>
      </c>
      <c r="L76" s="8" t="s">
        <v>217</v>
      </c>
      <c r="M76" s="8" t="s">
        <v>203</v>
      </c>
    </row>
    <row r="77" spans="1:13" ht="15" thickBot="1" x14ac:dyDescent="0.4">
      <c r="A77" s="7" t="s">
        <v>226</v>
      </c>
      <c r="B77" s="8" t="s">
        <v>33</v>
      </c>
      <c r="C77" s="8" t="s">
        <v>215</v>
      </c>
      <c r="D77" s="8" t="s">
        <v>207</v>
      </c>
      <c r="E77" s="8" t="s">
        <v>33</v>
      </c>
      <c r="F77" s="8" t="s">
        <v>227</v>
      </c>
      <c r="G77" s="8" t="s">
        <v>225</v>
      </c>
      <c r="H77" s="8" t="s">
        <v>178</v>
      </c>
      <c r="I77" s="8" t="s">
        <v>33</v>
      </c>
      <c r="J77" s="8" t="s">
        <v>33</v>
      </c>
      <c r="K77" s="8" t="s">
        <v>228</v>
      </c>
      <c r="L77" s="8" t="s">
        <v>217</v>
      </c>
      <c r="M77" s="8" t="s">
        <v>203</v>
      </c>
    </row>
    <row r="78" spans="1:13" ht="15" thickBot="1" x14ac:dyDescent="0.4">
      <c r="A78" s="7" t="s">
        <v>229</v>
      </c>
      <c r="B78" s="8" t="s">
        <v>33</v>
      </c>
      <c r="C78" s="8" t="s">
        <v>215</v>
      </c>
      <c r="D78" s="8" t="s">
        <v>207</v>
      </c>
      <c r="E78" s="8" t="s">
        <v>33</v>
      </c>
      <c r="F78" s="8" t="s">
        <v>230</v>
      </c>
      <c r="G78" s="8" t="s">
        <v>225</v>
      </c>
      <c r="H78" s="8" t="s">
        <v>178</v>
      </c>
      <c r="I78" s="8" t="s">
        <v>33</v>
      </c>
      <c r="J78" s="8" t="s">
        <v>33</v>
      </c>
      <c r="K78" s="8" t="s">
        <v>228</v>
      </c>
      <c r="L78" s="8" t="s">
        <v>217</v>
      </c>
      <c r="M78" s="8" t="s">
        <v>203</v>
      </c>
    </row>
    <row r="79" spans="1:13" ht="15" thickBot="1" x14ac:dyDescent="0.4">
      <c r="A79" s="7" t="s">
        <v>231</v>
      </c>
      <c r="B79" s="8" t="s">
        <v>33</v>
      </c>
      <c r="C79" s="8" t="s">
        <v>215</v>
      </c>
      <c r="D79" s="8" t="s">
        <v>207</v>
      </c>
      <c r="E79" s="8" t="s">
        <v>33</v>
      </c>
      <c r="F79" s="8" t="s">
        <v>230</v>
      </c>
      <c r="G79" s="8" t="s">
        <v>232</v>
      </c>
      <c r="H79" s="8" t="s">
        <v>178</v>
      </c>
      <c r="I79" s="8" t="s">
        <v>33</v>
      </c>
      <c r="J79" s="8" t="s">
        <v>33</v>
      </c>
      <c r="K79" s="8" t="s">
        <v>228</v>
      </c>
      <c r="L79" s="8" t="s">
        <v>217</v>
      </c>
      <c r="M79" s="8" t="s">
        <v>203</v>
      </c>
    </row>
    <row r="80" spans="1:13" ht="15" thickBot="1" x14ac:dyDescent="0.4">
      <c r="A80" s="7" t="s">
        <v>233</v>
      </c>
      <c r="B80" s="8" t="s">
        <v>33</v>
      </c>
      <c r="C80" s="8" t="s">
        <v>215</v>
      </c>
      <c r="D80" s="8" t="s">
        <v>207</v>
      </c>
      <c r="E80" s="8" t="s">
        <v>33</v>
      </c>
      <c r="F80" s="8" t="s">
        <v>234</v>
      </c>
      <c r="G80" s="8" t="s">
        <v>232</v>
      </c>
      <c r="H80" s="8" t="s">
        <v>178</v>
      </c>
      <c r="I80" s="8" t="s">
        <v>33</v>
      </c>
      <c r="J80" s="8" t="s">
        <v>33</v>
      </c>
      <c r="K80" s="8" t="s">
        <v>228</v>
      </c>
      <c r="L80" s="8" t="s">
        <v>217</v>
      </c>
      <c r="M80" s="8" t="s">
        <v>203</v>
      </c>
    </row>
    <row r="81" spans="1:13" ht="15" thickBot="1" x14ac:dyDescent="0.4">
      <c r="A81" s="7" t="s">
        <v>235</v>
      </c>
      <c r="B81" s="8" t="s">
        <v>33</v>
      </c>
      <c r="C81" s="8" t="s">
        <v>215</v>
      </c>
      <c r="D81" s="8" t="s">
        <v>33</v>
      </c>
      <c r="E81" s="8" t="s">
        <v>33</v>
      </c>
      <c r="F81" s="8" t="s">
        <v>234</v>
      </c>
      <c r="G81" s="8" t="s">
        <v>232</v>
      </c>
      <c r="H81" s="8" t="s">
        <v>178</v>
      </c>
      <c r="I81" s="8" t="s">
        <v>33</v>
      </c>
      <c r="J81" s="8" t="s">
        <v>33</v>
      </c>
      <c r="K81" s="8" t="s">
        <v>228</v>
      </c>
      <c r="L81" s="8" t="s">
        <v>217</v>
      </c>
      <c r="M81" s="8" t="s">
        <v>203</v>
      </c>
    </row>
    <row r="82" spans="1:13" ht="15" thickBot="1" x14ac:dyDescent="0.4">
      <c r="A82" s="7" t="s">
        <v>236</v>
      </c>
      <c r="B82" s="8" t="s">
        <v>33</v>
      </c>
      <c r="C82" s="8" t="s">
        <v>237</v>
      </c>
      <c r="D82" s="8" t="s">
        <v>33</v>
      </c>
      <c r="E82" s="8" t="s">
        <v>33</v>
      </c>
      <c r="F82" s="8" t="s">
        <v>234</v>
      </c>
      <c r="G82" s="8" t="s">
        <v>238</v>
      </c>
      <c r="H82" s="8" t="s">
        <v>178</v>
      </c>
      <c r="I82" s="8" t="s">
        <v>33</v>
      </c>
      <c r="J82" s="8" t="s">
        <v>33</v>
      </c>
      <c r="K82" s="8" t="s">
        <v>228</v>
      </c>
      <c r="L82" s="8" t="s">
        <v>217</v>
      </c>
      <c r="M82" s="8" t="s">
        <v>203</v>
      </c>
    </row>
    <row r="83" spans="1:13" ht="15" thickBot="1" x14ac:dyDescent="0.4">
      <c r="A83" s="7" t="s">
        <v>239</v>
      </c>
      <c r="B83" s="8" t="s">
        <v>33</v>
      </c>
      <c r="C83" s="8" t="s">
        <v>237</v>
      </c>
      <c r="D83" s="8" t="s">
        <v>33</v>
      </c>
      <c r="E83" s="8" t="s">
        <v>33</v>
      </c>
      <c r="F83" s="8" t="s">
        <v>234</v>
      </c>
      <c r="G83" s="8" t="s">
        <v>238</v>
      </c>
      <c r="H83" s="8" t="s">
        <v>178</v>
      </c>
      <c r="I83" s="8" t="s">
        <v>33</v>
      </c>
      <c r="J83" s="8" t="s">
        <v>33</v>
      </c>
      <c r="K83" s="8" t="s">
        <v>228</v>
      </c>
      <c r="L83" s="8" t="s">
        <v>240</v>
      </c>
      <c r="M83" s="8" t="s">
        <v>203</v>
      </c>
    </row>
    <row r="84" spans="1:13" ht="15" thickBot="1" x14ac:dyDescent="0.4">
      <c r="A84" s="7" t="s">
        <v>241</v>
      </c>
      <c r="B84" s="8" t="s">
        <v>33</v>
      </c>
      <c r="C84" s="8" t="s">
        <v>242</v>
      </c>
      <c r="D84" s="8" t="s">
        <v>33</v>
      </c>
      <c r="E84" s="8" t="s">
        <v>33</v>
      </c>
      <c r="F84" s="8" t="s">
        <v>234</v>
      </c>
      <c r="G84" s="8" t="s">
        <v>243</v>
      </c>
      <c r="H84" s="8" t="s">
        <v>178</v>
      </c>
      <c r="I84" s="8" t="s">
        <v>33</v>
      </c>
      <c r="J84" s="8" t="s">
        <v>33</v>
      </c>
      <c r="K84" s="8" t="s">
        <v>33</v>
      </c>
      <c r="L84" s="8" t="s">
        <v>240</v>
      </c>
      <c r="M84" s="8" t="s">
        <v>203</v>
      </c>
    </row>
    <row r="85" spans="1:13" ht="15" thickBot="1" x14ac:dyDescent="0.4">
      <c r="A85" s="7" t="s">
        <v>244</v>
      </c>
      <c r="B85" s="8" t="s">
        <v>33</v>
      </c>
      <c r="C85" s="8" t="s">
        <v>242</v>
      </c>
      <c r="D85" s="8" t="s">
        <v>33</v>
      </c>
      <c r="E85" s="8" t="s">
        <v>33</v>
      </c>
      <c r="F85" s="8" t="s">
        <v>234</v>
      </c>
      <c r="G85" s="8" t="s">
        <v>245</v>
      </c>
      <c r="H85" s="8" t="s">
        <v>178</v>
      </c>
      <c r="I85" s="8" t="s">
        <v>33</v>
      </c>
      <c r="J85" s="8" t="s">
        <v>33</v>
      </c>
      <c r="K85" s="8" t="s">
        <v>33</v>
      </c>
      <c r="L85" s="8" t="s">
        <v>240</v>
      </c>
      <c r="M85" s="8" t="s">
        <v>203</v>
      </c>
    </row>
    <row r="86" spans="1:13" ht="15" thickBot="1" x14ac:dyDescent="0.4">
      <c r="A86" s="7" t="s">
        <v>246</v>
      </c>
      <c r="B86" s="8" t="s">
        <v>33</v>
      </c>
      <c r="C86" s="8" t="s">
        <v>242</v>
      </c>
      <c r="D86" s="8" t="s">
        <v>33</v>
      </c>
      <c r="E86" s="8" t="s">
        <v>33</v>
      </c>
      <c r="F86" s="8" t="s">
        <v>234</v>
      </c>
      <c r="G86" s="8" t="s">
        <v>245</v>
      </c>
      <c r="H86" s="8" t="s">
        <v>178</v>
      </c>
      <c r="I86" s="8" t="s">
        <v>33</v>
      </c>
      <c r="J86" s="8" t="s">
        <v>33</v>
      </c>
      <c r="K86" s="8" t="s">
        <v>33</v>
      </c>
      <c r="L86" s="8" t="s">
        <v>240</v>
      </c>
      <c r="M86" s="8" t="s">
        <v>203</v>
      </c>
    </row>
    <row r="87" spans="1:13" ht="15" thickBot="1" x14ac:dyDescent="0.4">
      <c r="A87" s="7" t="s">
        <v>247</v>
      </c>
      <c r="B87" s="8" t="s">
        <v>33</v>
      </c>
      <c r="C87" s="8" t="s">
        <v>242</v>
      </c>
      <c r="D87" s="8" t="s">
        <v>33</v>
      </c>
      <c r="E87" s="8" t="s">
        <v>33</v>
      </c>
      <c r="F87" s="8" t="s">
        <v>234</v>
      </c>
      <c r="G87" s="8" t="s">
        <v>248</v>
      </c>
      <c r="H87" s="8" t="s">
        <v>178</v>
      </c>
      <c r="I87" s="8" t="s">
        <v>33</v>
      </c>
      <c r="J87" s="8" t="s">
        <v>33</v>
      </c>
      <c r="K87" s="8" t="s">
        <v>33</v>
      </c>
      <c r="L87" s="8" t="s">
        <v>240</v>
      </c>
      <c r="M87" s="8" t="s">
        <v>33</v>
      </c>
    </row>
    <row r="88" spans="1:13" ht="15" thickBot="1" x14ac:dyDescent="0.4">
      <c r="A88" s="7" t="s">
        <v>249</v>
      </c>
      <c r="B88" s="8" t="s">
        <v>33</v>
      </c>
      <c r="C88" s="8" t="s">
        <v>242</v>
      </c>
      <c r="D88" s="8" t="s">
        <v>33</v>
      </c>
      <c r="E88" s="8" t="s">
        <v>33</v>
      </c>
      <c r="F88" s="8" t="s">
        <v>234</v>
      </c>
      <c r="G88" s="8" t="s">
        <v>250</v>
      </c>
      <c r="H88" s="8" t="s">
        <v>178</v>
      </c>
      <c r="I88" s="8" t="s">
        <v>33</v>
      </c>
      <c r="J88" s="8" t="s">
        <v>33</v>
      </c>
      <c r="K88" s="8" t="s">
        <v>33</v>
      </c>
      <c r="L88" s="8" t="s">
        <v>240</v>
      </c>
      <c r="M88" s="8" t="s">
        <v>33</v>
      </c>
    </row>
    <row r="89" spans="1:13" ht="15" thickBot="1" x14ac:dyDescent="0.4">
      <c r="A89" s="7" t="s">
        <v>251</v>
      </c>
      <c r="B89" s="8" t="s">
        <v>33</v>
      </c>
      <c r="C89" s="8" t="s">
        <v>242</v>
      </c>
      <c r="D89" s="8" t="s">
        <v>33</v>
      </c>
      <c r="E89" s="8" t="s">
        <v>33</v>
      </c>
      <c r="F89" s="8" t="s">
        <v>234</v>
      </c>
      <c r="G89" s="8" t="s">
        <v>250</v>
      </c>
      <c r="H89" s="8" t="s">
        <v>178</v>
      </c>
      <c r="I89" s="8" t="s">
        <v>33</v>
      </c>
      <c r="J89" s="8" t="s">
        <v>33</v>
      </c>
      <c r="K89" s="8" t="s">
        <v>33</v>
      </c>
      <c r="L89" s="8" t="s">
        <v>240</v>
      </c>
      <c r="M89" s="8" t="s">
        <v>33</v>
      </c>
    </row>
    <row r="90" spans="1:13" ht="15" thickBot="1" x14ac:dyDescent="0.4">
      <c r="A90" s="7" t="s">
        <v>252</v>
      </c>
      <c r="B90" s="8" t="s">
        <v>33</v>
      </c>
      <c r="C90" s="8" t="s">
        <v>242</v>
      </c>
      <c r="D90" s="8" t="s">
        <v>33</v>
      </c>
      <c r="E90" s="8" t="s">
        <v>33</v>
      </c>
      <c r="F90" s="8" t="s">
        <v>234</v>
      </c>
      <c r="G90" s="8" t="s">
        <v>253</v>
      </c>
      <c r="H90" s="8" t="s">
        <v>178</v>
      </c>
      <c r="I90" s="8" t="s">
        <v>33</v>
      </c>
      <c r="J90" s="8" t="s">
        <v>33</v>
      </c>
      <c r="K90" s="8" t="s">
        <v>33</v>
      </c>
      <c r="L90" s="8" t="s">
        <v>254</v>
      </c>
      <c r="M90" s="8" t="s">
        <v>33</v>
      </c>
    </row>
    <row r="91" spans="1:13" ht="15" thickBot="1" x14ac:dyDescent="0.4">
      <c r="A91" s="7" t="s">
        <v>255</v>
      </c>
      <c r="B91" s="8" t="s">
        <v>33</v>
      </c>
      <c r="C91" s="8" t="s">
        <v>256</v>
      </c>
      <c r="D91" s="8" t="s">
        <v>33</v>
      </c>
      <c r="E91" s="8" t="s">
        <v>33</v>
      </c>
      <c r="F91" s="8" t="s">
        <v>234</v>
      </c>
      <c r="G91" s="8" t="s">
        <v>253</v>
      </c>
      <c r="H91" s="8" t="s">
        <v>178</v>
      </c>
      <c r="I91" s="8" t="s">
        <v>33</v>
      </c>
      <c r="J91" s="8" t="s">
        <v>33</v>
      </c>
      <c r="K91" s="8" t="s">
        <v>33</v>
      </c>
      <c r="L91" s="8" t="s">
        <v>254</v>
      </c>
      <c r="M91" s="8" t="s">
        <v>33</v>
      </c>
    </row>
    <row r="92" spans="1:13" ht="15" thickBot="1" x14ac:dyDescent="0.4">
      <c r="A92" s="7" t="s">
        <v>257</v>
      </c>
      <c r="B92" s="8" t="s">
        <v>33</v>
      </c>
      <c r="C92" s="8" t="s">
        <v>256</v>
      </c>
      <c r="D92" s="8" t="s">
        <v>33</v>
      </c>
      <c r="E92" s="8" t="s">
        <v>33</v>
      </c>
      <c r="F92" s="8" t="s">
        <v>234</v>
      </c>
      <c r="G92" s="8" t="s">
        <v>258</v>
      </c>
      <c r="H92" s="8" t="s">
        <v>173</v>
      </c>
      <c r="I92" s="8" t="s">
        <v>33</v>
      </c>
      <c r="J92" s="8" t="s">
        <v>33</v>
      </c>
      <c r="K92" s="8" t="s">
        <v>33</v>
      </c>
      <c r="L92" s="8" t="s">
        <v>254</v>
      </c>
      <c r="M92" s="8" t="s">
        <v>33</v>
      </c>
    </row>
    <row r="93" spans="1:13" ht="15" thickBot="1" x14ac:dyDescent="0.4">
      <c r="A93" s="7" t="s">
        <v>259</v>
      </c>
      <c r="B93" s="8" t="s">
        <v>33</v>
      </c>
      <c r="C93" s="8" t="s">
        <v>256</v>
      </c>
      <c r="D93" s="8" t="s">
        <v>33</v>
      </c>
      <c r="E93" s="8" t="s">
        <v>33</v>
      </c>
      <c r="F93" s="8" t="s">
        <v>234</v>
      </c>
      <c r="G93" s="8" t="s">
        <v>260</v>
      </c>
      <c r="H93" s="8" t="s">
        <v>173</v>
      </c>
      <c r="I93" s="8" t="s">
        <v>33</v>
      </c>
      <c r="J93" s="8" t="s">
        <v>33</v>
      </c>
      <c r="K93" s="8" t="s">
        <v>33</v>
      </c>
      <c r="L93" s="8" t="s">
        <v>254</v>
      </c>
      <c r="M93" s="8" t="s">
        <v>33</v>
      </c>
    </row>
    <row r="94" spans="1:13" ht="15" thickBot="1" x14ac:dyDescent="0.4">
      <c r="A94" s="7" t="s">
        <v>261</v>
      </c>
      <c r="B94" s="8" t="s">
        <v>33</v>
      </c>
      <c r="C94" s="8" t="s">
        <v>256</v>
      </c>
      <c r="D94" s="8" t="s">
        <v>33</v>
      </c>
      <c r="E94" s="8" t="s">
        <v>33</v>
      </c>
      <c r="F94" s="8" t="s">
        <v>262</v>
      </c>
      <c r="G94" s="8" t="s">
        <v>263</v>
      </c>
      <c r="H94" s="8" t="s">
        <v>173</v>
      </c>
      <c r="I94" s="8" t="s">
        <v>33</v>
      </c>
      <c r="J94" s="8" t="s">
        <v>33</v>
      </c>
      <c r="K94" s="8" t="s">
        <v>33</v>
      </c>
      <c r="L94" s="8" t="s">
        <v>254</v>
      </c>
      <c r="M94" s="8" t="s">
        <v>33</v>
      </c>
    </row>
    <row r="95" spans="1:13" ht="15" thickBot="1" x14ac:dyDescent="0.4">
      <c r="A95" s="7" t="s">
        <v>264</v>
      </c>
      <c r="B95" s="8" t="s">
        <v>33</v>
      </c>
      <c r="C95" s="8" t="s">
        <v>256</v>
      </c>
      <c r="D95" s="8" t="s">
        <v>33</v>
      </c>
      <c r="E95" s="8" t="s">
        <v>33</v>
      </c>
      <c r="F95" s="8" t="s">
        <v>262</v>
      </c>
      <c r="G95" s="8" t="s">
        <v>265</v>
      </c>
      <c r="H95" s="8" t="s">
        <v>33</v>
      </c>
      <c r="I95" s="8" t="s">
        <v>33</v>
      </c>
      <c r="J95" s="8" t="s">
        <v>33</v>
      </c>
      <c r="K95" s="8" t="s">
        <v>33</v>
      </c>
      <c r="L95" s="8" t="s">
        <v>254</v>
      </c>
      <c r="M95" s="8" t="s">
        <v>33</v>
      </c>
    </row>
    <row r="96" spans="1:13" ht="15" thickBot="1" x14ac:dyDescent="0.4">
      <c r="A96" s="7" t="s">
        <v>266</v>
      </c>
      <c r="B96" s="8" t="s">
        <v>33</v>
      </c>
      <c r="C96" s="8" t="s">
        <v>256</v>
      </c>
      <c r="D96" s="8" t="s">
        <v>33</v>
      </c>
      <c r="E96" s="8" t="s">
        <v>33</v>
      </c>
      <c r="F96" s="8" t="s">
        <v>262</v>
      </c>
      <c r="G96" s="8" t="s">
        <v>265</v>
      </c>
      <c r="H96" s="8" t="s">
        <v>33</v>
      </c>
      <c r="I96" s="8" t="s">
        <v>33</v>
      </c>
      <c r="J96" s="8" t="s">
        <v>33</v>
      </c>
      <c r="K96" s="8" t="s">
        <v>33</v>
      </c>
      <c r="L96" s="8" t="s">
        <v>33</v>
      </c>
      <c r="M96" s="8" t="s">
        <v>33</v>
      </c>
    </row>
    <row r="97" spans="1:13" ht="15" thickBot="1" x14ac:dyDescent="0.4">
      <c r="A97" s="7" t="s">
        <v>267</v>
      </c>
      <c r="B97" s="8" t="s">
        <v>33</v>
      </c>
      <c r="C97" s="8" t="s">
        <v>256</v>
      </c>
      <c r="D97" s="8" t="s">
        <v>33</v>
      </c>
      <c r="E97" s="8" t="s">
        <v>33</v>
      </c>
      <c r="F97" s="8" t="s">
        <v>268</v>
      </c>
      <c r="G97" s="8" t="s">
        <v>269</v>
      </c>
      <c r="H97" s="8" t="s">
        <v>33</v>
      </c>
      <c r="I97" s="8" t="s">
        <v>33</v>
      </c>
      <c r="J97" s="8" t="s">
        <v>33</v>
      </c>
      <c r="K97" s="8" t="s">
        <v>33</v>
      </c>
      <c r="L97" s="8" t="s">
        <v>33</v>
      </c>
      <c r="M97" s="8" t="s">
        <v>33</v>
      </c>
    </row>
    <row r="98" spans="1:13" ht="15" thickBot="1" x14ac:dyDescent="0.4">
      <c r="A98" s="7" t="s">
        <v>270</v>
      </c>
      <c r="B98" s="8" t="s">
        <v>33</v>
      </c>
      <c r="C98" s="8" t="s">
        <v>271</v>
      </c>
      <c r="D98" s="8" t="s">
        <v>33</v>
      </c>
      <c r="E98" s="8" t="s">
        <v>33</v>
      </c>
      <c r="F98" s="8" t="s">
        <v>268</v>
      </c>
      <c r="G98" s="8" t="s">
        <v>272</v>
      </c>
      <c r="H98" s="8" t="s">
        <v>33</v>
      </c>
      <c r="I98" s="8" t="s">
        <v>33</v>
      </c>
      <c r="J98" s="8" t="s">
        <v>33</v>
      </c>
      <c r="K98" s="8" t="s">
        <v>33</v>
      </c>
      <c r="L98" s="8" t="s">
        <v>33</v>
      </c>
      <c r="M98" s="8" t="s">
        <v>33</v>
      </c>
    </row>
    <row r="99" spans="1:13" ht="15" thickBot="1" x14ac:dyDescent="0.4">
      <c r="A99" s="7" t="s">
        <v>273</v>
      </c>
      <c r="B99" s="8" t="s">
        <v>33</v>
      </c>
      <c r="C99" s="8" t="s">
        <v>271</v>
      </c>
      <c r="D99" s="8" t="s">
        <v>33</v>
      </c>
      <c r="E99" s="8" t="s">
        <v>33</v>
      </c>
      <c r="F99" s="8" t="s">
        <v>268</v>
      </c>
      <c r="G99" s="8" t="s">
        <v>274</v>
      </c>
      <c r="H99" s="8" t="s">
        <v>33</v>
      </c>
      <c r="I99" s="8" t="s">
        <v>33</v>
      </c>
      <c r="J99" s="8" t="s">
        <v>33</v>
      </c>
      <c r="K99" s="8" t="s">
        <v>33</v>
      </c>
      <c r="L99" s="8" t="s">
        <v>33</v>
      </c>
      <c r="M99" s="8" t="s">
        <v>33</v>
      </c>
    </row>
    <row r="100" spans="1:13" ht="15" thickBot="1" x14ac:dyDescent="0.4">
      <c r="A100" s="7" t="s">
        <v>275</v>
      </c>
      <c r="B100" s="8" t="s">
        <v>33</v>
      </c>
      <c r="C100" s="8" t="s">
        <v>33</v>
      </c>
      <c r="D100" s="8" t="s">
        <v>33</v>
      </c>
      <c r="E100" s="8" t="s">
        <v>33</v>
      </c>
      <c r="F100" s="8" t="s">
        <v>276</v>
      </c>
      <c r="G100" s="8" t="s">
        <v>277</v>
      </c>
      <c r="H100" s="8" t="s">
        <v>33</v>
      </c>
      <c r="I100" s="8" t="s">
        <v>33</v>
      </c>
      <c r="J100" s="8" t="s">
        <v>33</v>
      </c>
      <c r="K100" s="8" t="s">
        <v>33</v>
      </c>
      <c r="L100" s="8" t="s">
        <v>33</v>
      </c>
      <c r="M100" s="8" t="s">
        <v>33</v>
      </c>
    </row>
    <row r="101" spans="1:13" ht="15" thickBot="1" x14ac:dyDescent="0.4">
      <c r="A101" s="7" t="s">
        <v>278</v>
      </c>
      <c r="B101" s="8" t="s">
        <v>33</v>
      </c>
      <c r="C101" s="8" t="s">
        <v>33</v>
      </c>
      <c r="D101" s="8" t="s">
        <v>33</v>
      </c>
      <c r="E101" s="8" t="s">
        <v>33</v>
      </c>
      <c r="F101" s="8" t="s">
        <v>276</v>
      </c>
      <c r="G101" s="8" t="s">
        <v>277</v>
      </c>
      <c r="H101" s="8" t="s">
        <v>33</v>
      </c>
      <c r="I101" s="8" t="s">
        <v>33</v>
      </c>
      <c r="J101" s="8" t="s">
        <v>33</v>
      </c>
      <c r="K101" s="8" t="s">
        <v>33</v>
      </c>
      <c r="L101" s="8" t="s">
        <v>33</v>
      </c>
      <c r="M101" s="8" t="s">
        <v>33</v>
      </c>
    </row>
    <row r="102" spans="1:13" ht="15" thickBot="1" x14ac:dyDescent="0.4">
      <c r="A102" s="7" t="s">
        <v>279</v>
      </c>
      <c r="B102" s="8" t="s">
        <v>33</v>
      </c>
      <c r="C102" s="8" t="s">
        <v>33</v>
      </c>
      <c r="D102" s="8" t="s">
        <v>33</v>
      </c>
      <c r="E102" s="8" t="s">
        <v>33</v>
      </c>
      <c r="F102" s="8" t="s">
        <v>276</v>
      </c>
      <c r="G102" s="8" t="s">
        <v>277</v>
      </c>
      <c r="H102" s="8" t="s">
        <v>33</v>
      </c>
      <c r="I102" s="8" t="s">
        <v>33</v>
      </c>
      <c r="J102" s="8" t="s">
        <v>33</v>
      </c>
      <c r="K102" s="8" t="s">
        <v>33</v>
      </c>
      <c r="L102" s="8" t="s">
        <v>33</v>
      </c>
      <c r="M102" s="8" t="s">
        <v>33</v>
      </c>
    </row>
    <row r="103" spans="1:13" ht="15" thickBot="1" x14ac:dyDescent="0.4">
      <c r="A103" s="7" t="s">
        <v>280</v>
      </c>
      <c r="B103" s="8" t="s">
        <v>33</v>
      </c>
      <c r="C103" s="8" t="s">
        <v>33</v>
      </c>
      <c r="D103" s="8" t="s">
        <v>33</v>
      </c>
      <c r="E103" s="8" t="s">
        <v>33</v>
      </c>
      <c r="F103" s="8" t="s">
        <v>276</v>
      </c>
      <c r="G103" s="8" t="s">
        <v>33</v>
      </c>
      <c r="H103" s="8" t="s">
        <v>33</v>
      </c>
      <c r="I103" s="8" t="s">
        <v>33</v>
      </c>
      <c r="J103" s="8" t="s">
        <v>33</v>
      </c>
      <c r="K103" s="8" t="s">
        <v>33</v>
      </c>
      <c r="L103" s="8" t="s">
        <v>33</v>
      </c>
      <c r="M103" s="8" t="s">
        <v>33</v>
      </c>
    </row>
    <row r="104" spans="1:13" ht="15" thickBot="1" x14ac:dyDescent="0.4">
      <c r="A104" s="7" t="s">
        <v>281</v>
      </c>
      <c r="B104" s="8" t="s">
        <v>33</v>
      </c>
      <c r="C104" s="8" t="s">
        <v>33</v>
      </c>
      <c r="D104" s="8" t="s">
        <v>33</v>
      </c>
      <c r="E104" s="8" t="s">
        <v>33</v>
      </c>
      <c r="F104" s="8" t="s">
        <v>33</v>
      </c>
      <c r="G104" s="8" t="s">
        <v>33</v>
      </c>
      <c r="H104" s="8" t="s">
        <v>33</v>
      </c>
      <c r="I104" s="8" t="s">
        <v>33</v>
      </c>
      <c r="J104" s="8" t="s">
        <v>33</v>
      </c>
      <c r="K104" s="8" t="s">
        <v>33</v>
      </c>
      <c r="L104" s="8" t="s">
        <v>33</v>
      </c>
      <c r="M104" s="8" t="s">
        <v>33</v>
      </c>
    </row>
    <row r="105" spans="1:13" ht="15" thickBot="1" x14ac:dyDescent="0.4">
      <c r="A105" s="7" t="s">
        <v>282</v>
      </c>
      <c r="B105" s="8" t="s">
        <v>33</v>
      </c>
      <c r="C105" s="8" t="s">
        <v>33</v>
      </c>
      <c r="D105" s="8" t="s">
        <v>33</v>
      </c>
      <c r="E105" s="8" t="s">
        <v>33</v>
      </c>
      <c r="F105" s="8" t="s">
        <v>33</v>
      </c>
      <c r="G105" s="8" t="s">
        <v>33</v>
      </c>
      <c r="H105" s="8" t="s">
        <v>33</v>
      </c>
      <c r="I105" s="8" t="s">
        <v>33</v>
      </c>
      <c r="J105" s="8" t="s">
        <v>33</v>
      </c>
      <c r="K105" s="8" t="s">
        <v>33</v>
      </c>
      <c r="L105" s="8" t="s">
        <v>33</v>
      </c>
      <c r="M105" s="8" t="s">
        <v>33</v>
      </c>
    </row>
    <row r="106" spans="1:13" ht="18.5" thickBot="1" x14ac:dyDescent="0.4">
      <c r="A106" s="3"/>
    </row>
    <row r="107" spans="1:13" ht="15" thickBot="1" x14ac:dyDescent="0.4">
      <c r="A107" s="7" t="s">
        <v>58</v>
      </c>
      <c r="B107" s="7" t="str">
        <f>task!B104</f>
        <v>A1</v>
      </c>
      <c r="C107" s="7" t="str">
        <f>task!C104</f>
        <v>A2</v>
      </c>
      <c r="D107" s="7" t="str">
        <f>task!D104</f>
        <v>A1i</v>
      </c>
      <c r="E107" s="7" t="str">
        <f>task!E104</f>
        <v>A2i</v>
      </c>
      <c r="F107" s="7" t="str">
        <f>task!F104</f>
        <v>A1*A2</v>
      </c>
      <c r="G107" s="7" t="str">
        <f>task!G104</f>
        <v>A1/A2</v>
      </c>
      <c r="H107" s="7" t="str">
        <f>task!H104</f>
        <v>A1+A2</v>
      </c>
      <c r="I107" s="7" t="str">
        <f>task!I104</f>
        <v>A1-A2</v>
      </c>
      <c r="J107" s="7" t="str">
        <f>task!J104</f>
        <v>(A1*A2)i</v>
      </c>
      <c r="K107" s="7" t="str">
        <f>task!K104</f>
        <v>(A1/A2)i</v>
      </c>
      <c r="L107" s="7" t="str">
        <f>task!L104</f>
        <v>(A1+A2)i</v>
      </c>
      <c r="M107" s="7" t="str">
        <f>task!M104</f>
        <v>(A1-A2)i</v>
      </c>
    </row>
    <row r="108" spans="1:13" ht="15" thickBot="1" x14ac:dyDescent="0.4">
      <c r="A108" s="7" t="s">
        <v>31</v>
      </c>
      <c r="B108" s="8">
        <v>50.5</v>
      </c>
      <c r="C108" s="8">
        <v>696.5</v>
      </c>
      <c r="D108" s="8">
        <v>2446.5</v>
      </c>
      <c r="E108" s="8">
        <v>0</v>
      </c>
      <c r="F108" s="8">
        <v>4173.5</v>
      </c>
      <c r="G108" s="8">
        <v>9440.9</v>
      </c>
      <c r="H108" s="8">
        <v>51.5</v>
      </c>
      <c r="I108" s="8">
        <v>1388.5</v>
      </c>
      <c r="J108" s="8">
        <v>0</v>
      </c>
      <c r="K108" s="8">
        <v>2965</v>
      </c>
      <c r="L108" s="8">
        <v>1034</v>
      </c>
      <c r="M108" s="8">
        <v>1906.5</v>
      </c>
    </row>
    <row r="109" spans="1:13" ht="15" thickBot="1" x14ac:dyDescent="0.4">
      <c r="A109" s="7" t="s">
        <v>34</v>
      </c>
      <c r="B109" s="8">
        <v>0</v>
      </c>
      <c r="C109" s="8">
        <v>696.5</v>
      </c>
      <c r="D109" s="8">
        <v>2400</v>
      </c>
      <c r="E109" s="8">
        <v>0</v>
      </c>
      <c r="F109" s="8">
        <v>1444</v>
      </c>
      <c r="G109" s="8">
        <v>9440.9</v>
      </c>
      <c r="H109" s="8">
        <v>51.5</v>
      </c>
      <c r="I109" s="8">
        <v>973.5</v>
      </c>
      <c r="J109" s="8">
        <v>0</v>
      </c>
      <c r="K109" s="8">
        <v>2965</v>
      </c>
      <c r="L109" s="8">
        <v>1034</v>
      </c>
      <c r="M109" s="8">
        <v>1893.5</v>
      </c>
    </row>
    <row r="110" spans="1:13" ht="15" thickBot="1" x14ac:dyDescent="0.4">
      <c r="A110" s="7" t="s">
        <v>35</v>
      </c>
      <c r="B110" s="8">
        <v>0</v>
      </c>
      <c r="C110" s="8">
        <v>696.5</v>
      </c>
      <c r="D110" s="8">
        <v>2400</v>
      </c>
      <c r="E110" s="8">
        <v>0</v>
      </c>
      <c r="F110" s="8">
        <v>1444</v>
      </c>
      <c r="G110" s="8">
        <v>9288.4</v>
      </c>
      <c r="H110" s="8">
        <v>51.5</v>
      </c>
      <c r="I110" s="8">
        <v>629.5</v>
      </c>
      <c r="J110" s="8">
        <v>0</v>
      </c>
      <c r="K110" s="8">
        <v>2965</v>
      </c>
      <c r="L110" s="8">
        <v>1034</v>
      </c>
      <c r="M110" s="8">
        <v>1893.5</v>
      </c>
    </row>
    <row r="111" spans="1:13" ht="15" thickBot="1" x14ac:dyDescent="0.4">
      <c r="A111" s="7" t="s">
        <v>37</v>
      </c>
      <c r="B111" s="8">
        <v>0</v>
      </c>
      <c r="C111" s="8">
        <v>696.5</v>
      </c>
      <c r="D111" s="8">
        <v>1921.5</v>
      </c>
      <c r="E111" s="8">
        <v>0</v>
      </c>
      <c r="F111" s="8">
        <v>1344</v>
      </c>
      <c r="G111" s="8">
        <v>9269.9</v>
      </c>
      <c r="H111" s="8">
        <v>51.5</v>
      </c>
      <c r="I111" s="8">
        <v>629.5</v>
      </c>
      <c r="J111" s="8">
        <v>0</v>
      </c>
      <c r="K111" s="8">
        <v>2965</v>
      </c>
      <c r="L111" s="8">
        <v>1034</v>
      </c>
      <c r="M111" s="8">
        <v>1594</v>
      </c>
    </row>
    <row r="112" spans="1:13" ht="15" thickBot="1" x14ac:dyDescent="0.4">
      <c r="A112" s="7" t="s">
        <v>39</v>
      </c>
      <c r="B112" s="8">
        <v>0</v>
      </c>
      <c r="C112" s="8">
        <v>696.5</v>
      </c>
      <c r="D112" s="8">
        <v>1921.5</v>
      </c>
      <c r="E112" s="8">
        <v>0</v>
      </c>
      <c r="F112" s="8">
        <v>1344</v>
      </c>
      <c r="G112" s="8">
        <v>8968.4</v>
      </c>
      <c r="H112" s="8">
        <v>51.5</v>
      </c>
      <c r="I112" s="8">
        <v>573.5</v>
      </c>
      <c r="J112" s="8">
        <v>0</v>
      </c>
      <c r="K112" s="8">
        <v>2965</v>
      </c>
      <c r="L112" s="8">
        <v>932</v>
      </c>
      <c r="M112" s="8">
        <v>1594</v>
      </c>
    </row>
    <row r="113" spans="1:13" ht="15" thickBot="1" x14ac:dyDescent="0.4">
      <c r="A113" s="7" t="s">
        <v>40</v>
      </c>
      <c r="B113" s="8">
        <v>0</v>
      </c>
      <c r="C113" s="8">
        <v>696.5</v>
      </c>
      <c r="D113" s="8">
        <v>277.5</v>
      </c>
      <c r="E113" s="8">
        <v>0</v>
      </c>
      <c r="F113" s="8">
        <v>1344</v>
      </c>
      <c r="G113" s="8">
        <v>8968.4</v>
      </c>
      <c r="H113" s="8">
        <v>51.5</v>
      </c>
      <c r="I113" s="8">
        <v>573.5</v>
      </c>
      <c r="J113" s="8">
        <v>0</v>
      </c>
      <c r="K113" s="8">
        <v>2965</v>
      </c>
      <c r="L113" s="8">
        <v>932</v>
      </c>
      <c r="M113" s="8">
        <v>1594</v>
      </c>
    </row>
    <row r="114" spans="1:13" ht="15" thickBot="1" x14ac:dyDescent="0.4">
      <c r="A114" s="7" t="s">
        <v>41</v>
      </c>
      <c r="B114" s="8">
        <v>0</v>
      </c>
      <c r="C114" s="8">
        <v>696.5</v>
      </c>
      <c r="D114" s="8">
        <v>277.5</v>
      </c>
      <c r="E114" s="8">
        <v>0</v>
      </c>
      <c r="F114" s="8">
        <v>1344</v>
      </c>
      <c r="G114" s="8">
        <v>8968.4</v>
      </c>
      <c r="H114" s="8">
        <v>51.5</v>
      </c>
      <c r="I114" s="8">
        <v>573.5</v>
      </c>
      <c r="J114" s="8">
        <v>0</v>
      </c>
      <c r="K114" s="8">
        <v>2965</v>
      </c>
      <c r="L114" s="8">
        <v>932</v>
      </c>
      <c r="M114" s="8">
        <v>1594</v>
      </c>
    </row>
    <row r="115" spans="1:13" ht="15" thickBot="1" x14ac:dyDescent="0.4">
      <c r="A115" s="7" t="s">
        <v>44</v>
      </c>
      <c r="B115" s="8">
        <v>0</v>
      </c>
      <c r="C115" s="8">
        <v>696.5</v>
      </c>
      <c r="D115" s="8">
        <v>277.5</v>
      </c>
      <c r="E115" s="8">
        <v>0</v>
      </c>
      <c r="F115" s="8">
        <v>1284.5</v>
      </c>
      <c r="G115" s="8">
        <v>8968.4</v>
      </c>
      <c r="H115" s="8">
        <v>51.5</v>
      </c>
      <c r="I115" s="8">
        <v>523</v>
      </c>
      <c r="J115" s="8">
        <v>0</v>
      </c>
      <c r="K115" s="8">
        <v>2965</v>
      </c>
      <c r="L115" s="8">
        <v>932</v>
      </c>
      <c r="M115" s="8">
        <v>1593</v>
      </c>
    </row>
    <row r="116" spans="1:13" ht="15" thickBot="1" x14ac:dyDescent="0.4">
      <c r="A116" s="7" t="s">
        <v>46</v>
      </c>
      <c r="B116" s="8">
        <v>0</v>
      </c>
      <c r="C116" s="8">
        <v>696.5</v>
      </c>
      <c r="D116" s="8">
        <v>125</v>
      </c>
      <c r="E116" s="8">
        <v>0</v>
      </c>
      <c r="F116" s="8">
        <v>1284.5</v>
      </c>
      <c r="G116" s="8">
        <v>8968.4</v>
      </c>
      <c r="H116" s="8">
        <v>51.5</v>
      </c>
      <c r="I116" s="8">
        <v>109.5</v>
      </c>
      <c r="J116" s="8">
        <v>0</v>
      </c>
      <c r="K116" s="8">
        <v>2965</v>
      </c>
      <c r="L116" s="8">
        <v>932</v>
      </c>
      <c r="M116" s="8">
        <v>149</v>
      </c>
    </row>
    <row r="117" spans="1:13" ht="15" thickBot="1" x14ac:dyDescent="0.4">
      <c r="A117" s="7" t="s">
        <v>47</v>
      </c>
      <c r="B117" s="8">
        <v>0</v>
      </c>
      <c r="C117" s="8">
        <v>696.5</v>
      </c>
      <c r="D117" s="8">
        <v>125</v>
      </c>
      <c r="E117" s="8">
        <v>0</v>
      </c>
      <c r="F117" s="8">
        <v>1284.5</v>
      </c>
      <c r="G117" s="8">
        <v>8968.4</v>
      </c>
      <c r="H117" s="8">
        <v>51.5</v>
      </c>
      <c r="I117" s="8">
        <v>109.5</v>
      </c>
      <c r="J117" s="8">
        <v>0</v>
      </c>
      <c r="K117" s="8">
        <v>2965</v>
      </c>
      <c r="L117" s="8">
        <v>932</v>
      </c>
      <c r="M117" s="8">
        <v>149</v>
      </c>
    </row>
    <row r="118" spans="1:13" ht="15" thickBot="1" x14ac:dyDescent="0.4">
      <c r="A118" s="7" t="s">
        <v>50</v>
      </c>
      <c r="B118" s="8">
        <v>0</v>
      </c>
      <c r="C118" s="8">
        <v>696.5</v>
      </c>
      <c r="D118" s="8">
        <v>125</v>
      </c>
      <c r="E118" s="8">
        <v>0</v>
      </c>
      <c r="F118" s="8">
        <v>1284.5</v>
      </c>
      <c r="G118" s="8">
        <v>8968.4</v>
      </c>
      <c r="H118" s="8">
        <v>51.5</v>
      </c>
      <c r="I118" s="8">
        <v>0</v>
      </c>
      <c r="J118" s="8">
        <v>0</v>
      </c>
      <c r="K118" s="8">
        <v>2965</v>
      </c>
      <c r="L118" s="8">
        <v>932</v>
      </c>
      <c r="M118" s="8">
        <v>3.5</v>
      </c>
    </row>
    <row r="119" spans="1:13" ht="15" thickBot="1" x14ac:dyDescent="0.4">
      <c r="A119" s="7" t="s">
        <v>52</v>
      </c>
      <c r="B119" s="8">
        <v>0</v>
      </c>
      <c r="C119" s="8">
        <v>696.5</v>
      </c>
      <c r="D119" s="8">
        <v>125</v>
      </c>
      <c r="E119" s="8">
        <v>0</v>
      </c>
      <c r="F119" s="8">
        <v>1103</v>
      </c>
      <c r="G119" s="8">
        <v>8917.9</v>
      </c>
      <c r="H119" s="8">
        <v>51.5</v>
      </c>
      <c r="I119" s="8">
        <v>0</v>
      </c>
      <c r="J119" s="8">
        <v>0</v>
      </c>
      <c r="K119" s="8">
        <v>2956</v>
      </c>
      <c r="L119" s="8">
        <v>932</v>
      </c>
      <c r="M119" s="8">
        <v>3.5</v>
      </c>
    </row>
    <row r="120" spans="1:13" ht="15" thickBot="1" x14ac:dyDescent="0.4">
      <c r="A120" s="7" t="s">
        <v>55</v>
      </c>
      <c r="B120" s="8">
        <v>0</v>
      </c>
      <c r="C120" s="8">
        <v>696.5</v>
      </c>
      <c r="D120" s="8">
        <v>65.5</v>
      </c>
      <c r="E120" s="8">
        <v>0</v>
      </c>
      <c r="F120" s="8">
        <v>1103</v>
      </c>
      <c r="G120" s="8">
        <v>8712.4</v>
      </c>
      <c r="H120" s="8">
        <v>51.5</v>
      </c>
      <c r="I120" s="8">
        <v>0</v>
      </c>
      <c r="J120" s="8">
        <v>0</v>
      </c>
      <c r="K120" s="8">
        <v>2956</v>
      </c>
      <c r="L120" s="8">
        <v>932</v>
      </c>
      <c r="M120" s="8">
        <v>3.5</v>
      </c>
    </row>
    <row r="121" spans="1:13" ht="15" thickBot="1" x14ac:dyDescent="0.4">
      <c r="A121" s="7" t="s">
        <v>209</v>
      </c>
      <c r="B121" s="8">
        <v>0</v>
      </c>
      <c r="C121" s="8">
        <v>696.5</v>
      </c>
      <c r="D121" s="8">
        <v>65.5</v>
      </c>
      <c r="E121" s="8">
        <v>0</v>
      </c>
      <c r="F121" s="8">
        <v>890</v>
      </c>
      <c r="G121" s="8">
        <v>8712.4</v>
      </c>
      <c r="H121" s="8">
        <v>51.5</v>
      </c>
      <c r="I121" s="8">
        <v>0</v>
      </c>
      <c r="J121" s="8">
        <v>0</v>
      </c>
      <c r="K121" s="8">
        <v>2956</v>
      </c>
      <c r="L121" s="8">
        <v>932</v>
      </c>
      <c r="M121" s="8">
        <v>3.5</v>
      </c>
    </row>
    <row r="122" spans="1:13" ht="15" thickBot="1" x14ac:dyDescent="0.4">
      <c r="A122" s="7" t="s">
        <v>211</v>
      </c>
      <c r="B122" s="8">
        <v>0</v>
      </c>
      <c r="C122" s="8">
        <v>683</v>
      </c>
      <c r="D122" s="8">
        <v>65.5</v>
      </c>
      <c r="E122" s="8">
        <v>0</v>
      </c>
      <c r="F122" s="8">
        <v>890</v>
      </c>
      <c r="G122" s="8">
        <v>8657.9</v>
      </c>
      <c r="H122" s="8">
        <v>51.5</v>
      </c>
      <c r="I122" s="8">
        <v>0</v>
      </c>
      <c r="J122" s="8">
        <v>0</v>
      </c>
      <c r="K122" s="8">
        <v>2956</v>
      </c>
      <c r="L122" s="8">
        <v>932</v>
      </c>
      <c r="M122" s="8">
        <v>3.5</v>
      </c>
    </row>
    <row r="123" spans="1:13" ht="15" thickBot="1" x14ac:dyDescent="0.4">
      <c r="A123" s="7" t="s">
        <v>214</v>
      </c>
      <c r="B123" s="8">
        <v>0</v>
      </c>
      <c r="C123" s="8">
        <v>682</v>
      </c>
      <c r="D123" s="8">
        <v>65.5</v>
      </c>
      <c r="E123" s="8">
        <v>0</v>
      </c>
      <c r="F123" s="8">
        <v>890</v>
      </c>
      <c r="G123" s="8">
        <v>8657.9</v>
      </c>
      <c r="H123" s="8">
        <v>51.5</v>
      </c>
      <c r="I123" s="8">
        <v>0</v>
      </c>
      <c r="J123" s="8">
        <v>0</v>
      </c>
      <c r="K123" s="8">
        <v>2765</v>
      </c>
      <c r="L123" s="8">
        <v>671.5</v>
      </c>
      <c r="M123" s="8">
        <v>3.5</v>
      </c>
    </row>
    <row r="124" spans="1:13" ht="15" thickBot="1" x14ac:dyDescent="0.4">
      <c r="A124" s="7" t="s">
        <v>218</v>
      </c>
      <c r="B124" s="8">
        <v>0</v>
      </c>
      <c r="C124" s="8">
        <v>682</v>
      </c>
      <c r="D124" s="8">
        <v>65.5</v>
      </c>
      <c r="E124" s="8">
        <v>0</v>
      </c>
      <c r="F124" s="8">
        <v>778</v>
      </c>
      <c r="G124" s="8">
        <v>8654.4</v>
      </c>
      <c r="H124" s="8">
        <v>51.5</v>
      </c>
      <c r="I124" s="8">
        <v>0</v>
      </c>
      <c r="J124" s="8">
        <v>0</v>
      </c>
      <c r="K124" s="8">
        <v>2765</v>
      </c>
      <c r="L124" s="8">
        <v>671.5</v>
      </c>
      <c r="M124" s="8">
        <v>3.5</v>
      </c>
    </row>
    <row r="125" spans="1:13" ht="15" thickBot="1" x14ac:dyDescent="0.4">
      <c r="A125" s="7" t="s">
        <v>221</v>
      </c>
      <c r="B125" s="8">
        <v>0</v>
      </c>
      <c r="C125" s="8">
        <v>682</v>
      </c>
      <c r="D125" s="8">
        <v>65.5</v>
      </c>
      <c r="E125" s="8">
        <v>0</v>
      </c>
      <c r="F125" s="8">
        <v>778</v>
      </c>
      <c r="G125" s="8">
        <v>8604.9</v>
      </c>
      <c r="H125" s="8">
        <v>51.5</v>
      </c>
      <c r="I125" s="8">
        <v>0</v>
      </c>
      <c r="J125" s="8">
        <v>0</v>
      </c>
      <c r="K125" s="8">
        <v>2759</v>
      </c>
      <c r="L125" s="8">
        <v>671.5</v>
      </c>
      <c r="M125" s="8">
        <v>3.5</v>
      </c>
    </row>
    <row r="126" spans="1:13" ht="15" thickBot="1" x14ac:dyDescent="0.4">
      <c r="A126" s="7" t="s">
        <v>224</v>
      </c>
      <c r="B126" s="8">
        <v>0</v>
      </c>
      <c r="C126" s="8">
        <v>682</v>
      </c>
      <c r="D126" s="8">
        <v>65.5</v>
      </c>
      <c r="E126" s="8">
        <v>0</v>
      </c>
      <c r="F126" s="8">
        <v>778</v>
      </c>
      <c r="G126" s="8">
        <v>8454.4</v>
      </c>
      <c r="H126" s="8">
        <v>51.5</v>
      </c>
      <c r="I126" s="8">
        <v>0</v>
      </c>
      <c r="J126" s="8">
        <v>0</v>
      </c>
      <c r="K126" s="8">
        <v>2759</v>
      </c>
      <c r="L126" s="8">
        <v>671.5</v>
      </c>
      <c r="M126" s="8">
        <v>3.5</v>
      </c>
    </row>
    <row r="127" spans="1:13" ht="15" thickBot="1" x14ac:dyDescent="0.4">
      <c r="A127" s="7" t="s">
        <v>226</v>
      </c>
      <c r="B127" s="8">
        <v>0</v>
      </c>
      <c r="C127" s="8">
        <v>682</v>
      </c>
      <c r="D127" s="8">
        <v>65.5</v>
      </c>
      <c r="E127" s="8">
        <v>0</v>
      </c>
      <c r="F127" s="8">
        <v>727.5</v>
      </c>
      <c r="G127" s="8">
        <v>8454.4</v>
      </c>
      <c r="H127" s="8">
        <v>51.5</v>
      </c>
      <c r="I127" s="8">
        <v>0</v>
      </c>
      <c r="J127" s="8">
        <v>0</v>
      </c>
      <c r="K127" s="8">
        <v>4.5</v>
      </c>
      <c r="L127" s="8">
        <v>671.5</v>
      </c>
      <c r="M127" s="8">
        <v>3.5</v>
      </c>
    </row>
    <row r="128" spans="1:13" ht="15" thickBot="1" x14ac:dyDescent="0.4">
      <c r="A128" s="7" t="s">
        <v>229</v>
      </c>
      <c r="B128" s="8">
        <v>0</v>
      </c>
      <c r="C128" s="8">
        <v>682</v>
      </c>
      <c r="D128" s="8">
        <v>65.5</v>
      </c>
      <c r="E128" s="8">
        <v>0</v>
      </c>
      <c r="F128" s="8">
        <v>496</v>
      </c>
      <c r="G128" s="8">
        <v>8454.4</v>
      </c>
      <c r="H128" s="8">
        <v>51.5</v>
      </c>
      <c r="I128" s="8">
        <v>0</v>
      </c>
      <c r="J128" s="8">
        <v>0</v>
      </c>
      <c r="K128" s="8">
        <v>4.5</v>
      </c>
      <c r="L128" s="8">
        <v>671.5</v>
      </c>
      <c r="M128" s="8">
        <v>3.5</v>
      </c>
    </row>
    <row r="129" spans="1:13" ht="15" thickBot="1" x14ac:dyDescent="0.4">
      <c r="A129" s="7" t="s">
        <v>231</v>
      </c>
      <c r="B129" s="8">
        <v>0</v>
      </c>
      <c r="C129" s="8">
        <v>682</v>
      </c>
      <c r="D129" s="8">
        <v>65.5</v>
      </c>
      <c r="E129" s="8">
        <v>0</v>
      </c>
      <c r="F129" s="8">
        <v>496</v>
      </c>
      <c r="G129" s="8">
        <v>8403.9</v>
      </c>
      <c r="H129" s="8">
        <v>51.5</v>
      </c>
      <c r="I129" s="8">
        <v>0</v>
      </c>
      <c r="J129" s="8">
        <v>0</v>
      </c>
      <c r="K129" s="8">
        <v>4.5</v>
      </c>
      <c r="L129" s="8">
        <v>671.5</v>
      </c>
      <c r="M129" s="8">
        <v>3.5</v>
      </c>
    </row>
    <row r="130" spans="1:13" ht="15" thickBot="1" x14ac:dyDescent="0.4">
      <c r="A130" s="7" t="s">
        <v>233</v>
      </c>
      <c r="B130" s="8">
        <v>0</v>
      </c>
      <c r="C130" s="8">
        <v>682</v>
      </c>
      <c r="D130" s="8">
        <v>65.5</v>
      </c>
      <c r="E130" s="8">
        <v>0</v>
      </c>
      <c r="F130" s="8">
        <v>330.5</v>
      </c>
      <c r="G130" s="8">
        <v>8403.9</v>
      </c>
      <c r="H130" s="8">
        <v>51.5</v>
      </c>
      <c r="I130" s="8">
        <v>0</v>
      </c>
      <c r="J130" s="8">
        <v>0</v>
      </c>
      <c r="K130" s="8">
        <v>4.5</v>
      </c>
      <c r="L130" s="8">
        <v>671.5</v>
      </c>
      <c r="M130" s="8">
        <v>3.5</v>
      </c>
    </row>
    <row r="131" spans="1:13" ht="15" thickBot="1" x14ac:dyDescent="0.4">
      <c r="A131" s="7" t="s">
        <v>235</v>
      </c>
      <c r="B131" s="8">
        <v>0</v>
      </c>
      <c r="C131" s="8">
        <v>682</v>
      </c>
      <c r="D131" s="8">
        <v>0</v>
      </c>
      <c r="E131" s="8">
        <v>0</v>
      </c>
      <c r="F131" s="8">
        <v>330.5</v>
      </c>
      <c r="G131" s="8">
        <v>8403.9</v>
      </c>
      <c r="H131" s="8">
        <v>51.5</v>
      </c>
      <c r="I131" s="8">
        <v>0</v>
      </c>
      <c r="J131" s="8">
        <v>0</v>
      </c>
      <c r="K131" s="8">
        <v>4.5</v>
      </c>
      <c r="L131" s="8">
        <v>671.5</v>
      </c>
      <c r="M131" s="8">
        <v>3.5</v>
      </c>
    </row>
    <row r="132" spans="1:13" ht="15" thickBot="1" x14ac:dyDescent="0.4">
      <c r="A132" s="7" t="s">
        <v>236</v>
      </c>
      <c r="B132" s="8">
        <v>0</v>
      </c>
      <c r="C132" s="8">
        <v>628.5</v>
      </c>
      <c r="D132" s="8">
        <v>0</v>
      </c>
      <c r="E132" s="8">
        <v>0</v>
      </c>
      <c r="F132" s="8">
        <v>330.5</v>
      </c>
      <c r="G132" s="8">
        <v>8248.9</v>
      </c>
      <c r="H132" s="8">
        <v>51.5</v>
      </c>
      <c r="I132" s="8">
        <v>0</v>
      </c>
      <c r="J132" s="8">
        <v>0</v>
      </c>
      <c r="K132" s="8">
        <v>4.5</v>
      </c>
      <c r="L132" s="8">
        <v>671.5</v>
      </c>
      <c r="M132" s="8">
        <v>3.5</v>
      </c>
    </row>
    <row r="133" spans="1:13" ht="15" thickBot="1" x14ac:dyDescent="0.4">
      <c r="A133" s="7" t="s">
        <v>239</v>
      </c>
      <c r="B133" s="8">
        <v>0</v>
      </c>
      <c r="C133" s="8">
        <v>628.5</v>
      </c>
      <c r="D133" s="8">
        <v>0</v>
      </c>
      <c r="E133" s="8">
        <v>0</v>
      </c>
      <c r="F133" s="8">
        <v>330.5</v>
      </c>
      <c r="G133" s="8">
        <v>8248.9</v>
      </c>
      <c r="H133" s="8">
        <v>51.5</v>
      </c>
      <c r="I133" s="8">
        <v>0</v>
      </c>
      <c r="J133" s="8">
        <v>0</v>
      </c>
      <c r="K133" s="8">
        <v>4.5</v>
      </c>
      <c r="L133" s="8">
        <v>507</v>
      </c>
      <c r="M133" s="8">
        <v>3.5</v>
      </c>
    </row>
    <row r="134" spans="1:13" ht="15" thickBot="1" x14ac:dyDescent="0.4">
      <c r="A134" s="7" t="s">
        <v>241</v>
      </c>
      <c r="B134" s="8">
        <v>0</v>
      </c>
      <c r="C134" s="8">
        <v>627.5</v>
      </c>
      <c r="D134" s="8">
        <v>0</v>
      </c>
      <c r="E134" s="8">
        <v>0</v>
      </c>
      <c r="F134" s="8">
        <v>330.5</v>
      </c>
      <c r="G134" s="8">
        <v>8198.4</v>
      </c>
      <c r="H134" s="8">
        <v>51.5</v>
      </c>
      <c r="I134" s="8">
        <v>0</v>
      </c>
      <c r="J134" s="8">
        <v>0</v>
      </c>
      <c r="K134" s="8">
        <v>0</v>
      </c>
      <c r="L134" s="8">
        <v>507</v>
      </c>
      <c r="M134" s="8">
        <v>3.5</v>
      </c>
    </row>
    <row r="135" spans="1:13" ht="15" thickBot="1" x14ac:dyDescent="0.4">
      <c r="A135" s="7" t="s">
        <v>244</v>
      </c>
      <c r="B135" s="8">
        <v>0</v>
      </c>
      <c r="C135" s="8">
        <v>627.5</v>
      </c>
      <c r="D135" s="8">
        <v>0</v>
      </c>
      <c r="E135" s="8">
        <v>0</v>
      </c>
      <c r="F135" s="8">
        <v>330.5</v>
      </c>
      <c r="G135" s="8">
        <v>5060</v>
      </c>
      <c r="H135" s="8">
        <v>51.5</v>
      </c>
      <c r="I135" s="8">
        <v>0</v>
      </c>
      <c r="J135" s="8">
        <v>0</v>
      </c>
      <c r="K135" s="8">
        <v>0</v>
      </c>
      <c r="L135" s="8">
        <v>507</v>
      </c>
      <c r="M135" s="8">
        <v>3.5</v>
      </c>
    </row>
    <row r="136" spans="1:13" ht="15" thickBot="1" x14ac:dyDescent="0.4">
      <c r="A136" s="7" t="s">
        <v>246</v>
      </c>
      <c r="B136" s="8">
        <v>0</v>
      </c>
      <c r="C136" s="8">
        <v>627.5</v>
      </c>
      <c r="D136" s="8">
        <v>0</v>
      </c>
      <c r="E136" s="8">
        <v>0</v>
      </c>
      <c r="F136" s="8">
        <v>330.5</v>
      </c>
      <c r="G136" s="8">
        <v>5060</v>
      </c>
      <c r="H136" s="8">
        <v>51.5</v>
      </c>
      <c r="I136" s="8">
        <v>0</v>
      </c>
      <c r="J136" s="8">
        <v>0</v>
      </c>
      <c r="K136" s="8">
        <v>0</v>
      </c>
      <c r="L136" s="8">
        <v>507</v>
      </c>
      <c r="M136" s="8">
        <v>3.5</v>
      </c>
    </row>
    <row r="137" spans="1:13" ht="15" thickBot="1" x14ac:dyDescent="0.4">
      <c r="A137" s="7" t="s">
        <v>247</v>
      </c>
      <c r="B137" s="8">
        <v>0</v>
      </c>
      <c r="C137" s="8">
        <v>627.5</v>
      </c>
      <c r="D137" s="8">
        <v>0</v>
      </c>
      <c r="E137" s="8">
        <v>0</v>
      </c>
      <c r="F137" s="8">
        <v>330.5</v>
      </c>
      <c r="G137" s="8">
        <v>4975.5</v>
      </c>
      <c r="H137" s="8">
        <v>51.5</v>
      </c>
      <c r="I137" s="8">
        <v>0</v>
      </c>
      <c r="J137" s="8">
        <v>0</v>
      </c>
      <c r="K137" s="8">
        <v>0</v>
      </c>
      <c r="L137" s="8">
        <v>507</v>
      </c>
      <c r="M137" s="8">
        <v>0</v>
      </c>
    </row>
    <row r="138" spans="1:13" ht="15" thickBot="1" x14ac:dyDescent="0.4">
      <c r="A138" s="7" t="s">
        <v>249</v>
      </c>
      <c r="B138" s="8">
        <v>0</v>
      </c>
      <c r="C138" s="8">
        <v>627.5</v>
      </c>
      <c r="D138" s="8">
        <v>0</v>
      </c>
      <c r="E138" s="8">
        <v>0</v>
      </c>
      <c r="F138" s="8">
        <v>330.5</v>
      </c>
      <c r="G138" s="8">
        <v>4712.5</v>
      </c>
      <c r="H138" s="8">
        <v>51.5</v>
      </c>
      <c r="I138" s="8">
        <v>0</v>
      </c>
      <c r="J138" s="8">
        <v>0</v>
      </c>
      <c r="K138" s="8">
        <v>0</v>
      </c>
      <c r="L138" s="8">
        <v>507</v>
      </c>
      <c r="M138" s="8">
        <v>0</v>
      </c>
    </row>
    <row r="139" spans="1:13" ht="15" thickBot="1" x14ac:dyDescent="0.4">
      <c r="A139" s="7" t="s">
        <v>251</v>
      </c>
      <c r="B139" s="8">
        <v>0</v>
      </c>
      <c r="C139" s="8">
        <v>627.5</v>
      </c>
      <c r="D139" s="8">
        <v>0</v>
      </c>
      <c r="E139" s="8">
        <v>0</v>
      </c>
      <c r="F139" s="8">
        <v>330.5</v>
      </c>
      <c r="G139" s="8">
        <v>4712.5</v>
      </c>
      <c r="H139" s="8">
        <v>51.5</v>
      </c>
      <c r="I139" s="8">
        <v>0</v>
      </c>
      <c r="J139" s="8">
        <v>0</v>
      </c>
      <c r="K139" s="8">
        <v>0</v>
      </c>
      <c r="L139" s="8">
        <v>507</v>
      </c>
      <c r="M139" s="8">
        <v>0</v>
      </c>
    </row>
    <row r="140" spans="1:13" ht="15" thickBot="1" x14ac:dyDescent="0.4">
      <c r="A140" s="7" t="s">
        <v>252</v>
      </c>
      <c r="B140" s="8">
        <v>0</v>
      </c>
      <c r="C140" s="8">
        <v>627.5</v>
      </c>
      <c r="D140" s="8">
        <v>0</v>
      </c>
      <c r="E140" s="8">
        <v>0</v>
      </c>
      <c r="F140" s="8">
        <v>330.5</v>
      </c>
      <c r="G140" s="8">
        <v>4606.5</v>
      </c>
      <c r="H140" s="8">
        <v>51.5</v>
      </c>
      <c r="I140" s="8">
        <v>0</v>
      </c>
      <c r="J140" s="8">
        <v>0</v>
      </c>
      <c r="K140" s="8">
        <v>0</v>
      </c>
      <c r="L140" s="8">
        <v>54</v>
      </c>
      <c r="M140" s="8">
        <v>0</v>
      </c>
    </row>
    <row r="141" spans="1:13" ht="15" thickBot="1" x14ac:dyDescent="0.4">
      <c r="A141" s="7" t="s">
        <v>255</v>
      </c>
      <c r="B141" s="8">
        <v>0</v>
      </c>
      <c r="C141" s="8">
        <v>424.5</v>
      </c>
      <c r="D141" s="8">
        <v>0</v>
      </c>
      <c r="E141" s="8">
        <v>0</v>
      </c>
      <c r="F141" s="8">
        <v>330.5</v>
      </c>
      <c r="G141" s="8">
        <v>4606.5</v>
      </c>
      <c r="H141" s="8">
        <v>51.5</v>
      </c>
      <c r="I141" s="8">
        <v>0</v>
      </c>
      <c r="J141" s="8">
        <v>0</v>
      </c>
      <c r="K141" s="8">
        <v>0</v>
      </c>
      <c r="L141" s="8">
        <v>54</v>
      </c>
      <c r="M141" s="8">
        <v>0</v>
      </c>
    </row>
    <row r="142" spans="1:13" ht="15" thickBot="1" x14ac:dyDescent="0.4">
      <c r="A142" s="7" t="s">
        <v>257</v>
      </c>
      <c r="B142" s="8">
        <v>0</v>
      </c>
      <c r="C142" s="8">
        <v>424.5</v>
      </c>
      <c r="D142" s="8">
        <v>0</v>
      </c>
      <c r="E142" s="8">
        <v>0</v>
      </c>
      <c r="F142" s="8">
        <v>330.5</v>
      </c>
      <c r="G142" s="8">
        <v>4459</v>
      </c>
      <c r="H142" s="8">
        <v>50.5</v>
      </c>
      <c r="I142" s="8">
        <v>0</v>
      </c>
      <c r="J142" s="8">
        <v>0</v>
      </c>
      <c r="K142" s="8">
        <v>0</v>
      </c>
      <c r="L142" s="8">
        <v>54</v>
      </c>
      <c r="M142" s="8">
        <v>0</v>
      </c>
    </row>
    <row r="143" spans="1:13" ht="15" thickBot="1" x14ac:dyDescent="0.4">
      <c r="A143" s="7" t="s">
        <v>259</v>
      </c>
      <c r="B143" s="8">
        <v>0</v>
      </c>
      <c r="C143" s="8">
        <v>424.5</v>
      </c>
      <c r="D143" s="8">
        <v>0</v>
      </c>
      <c r="E143" s="8">
        <v>0</v>
      </c>
      <c r="F143" s="8">
        <v>330.5</v>
      </c>
      <c r="G143" s="8">
        <v>4358</v>
      </c>
      <c r="H143" s="8">
        <v>50.5</v>
      </c>
      <c r="I143" s="8">
        <v>0</v>
      </c>
      <c r="J143" s="8">
        <v>0</v>
      </c>
      <c r="K143" s="8">
        <v>0</v>
      </c>
      <c r="L143" s="8">
        <v>54</v>
      </c>
      <c r="M143" s="8">
        <v>0</v>
      </c>
    </row>
    <row r="144" spans="1:13" ht="15" thickBot="1" x14ac:dyDescent="0.4">
      <c r="A144" s="7" t="s">
        <v>261</v>
      </c>
      <c r="B144" s="8">
        <v>0</v>
      </c>
      <c r="C144" s="8">
        <v>424.5</v>
      </c>
      <c r="D144" s="8">
        <v>0</v>
      </c>
      <c r="E144" s="8">
        <v>0</v>
      </c>
      <c r="F144" s="8">
        <v>322.5</v>
      </c>
      <c r="G144" s="8">
        <v>4111.5</v>
      </c>
      <c r="H144" s="8">
        <v>50.5</v>
      </c>
      <c r="I144" s="8">
        <v>0</v>
      </c>
      <c r="J144" s="8">
        <v>0</v>
      </c>
      <c r="K144" s="8">
        <v>0</v>
      </c>
      <c r="L144" s="8">
        <v>54</v>
      </c>
      <c r="M144" s="8">
        <v>0</v>
      </c>
    </row>
    <row r="145" spans="1:17" ht="15" thickBot="1" x14ac:dyDescent="0.4">
      <c r="A145" s="7" t="s">
        <v>264</v>
      </c>
      <c r="B145" s="8">
        <v>0</v>
      </c>
      <c r="C145" s="8">
        <v>424.5</v>
      </c>
      <c r="D145" s="8">
        <v>0</v>
      </c>
      <c r="E145" s="8">
        <v>0</v>
      </c>
      <c r="F145" s="8">
        <v>322.5</v>
      </c>
      <c r="G145" s="8">
        <v>4105.5</v>
      </c>
      <c r="H145" s="8">
        <v>0</v>
      </c>
      <c r="I145" s="8">
        <v>0</v>
      </c>
      <c r="J145" s="8">
        <v>0</v>
      </c>
      <c r="K145" s="8">
        <v>0</v>
      </c>
      <c r="L145" s="8">
        <v>54</v>
      </c>
      <c r="M145" s="8">
        <v>0</v>
      </c>
    </row>
    <row r="146" spans="1:17" ht="15" thickBot="1" x14ac:dyDescent="0.4">
      <c r="A146" s="7" t="s">
        <v>266</v>
      </c>
      <c r="B146" s="8">
        <v>0</v>
      </c>
      <c r="C146" s="8">
        <v>424.5</v>
      </c>
      <c r="D146" s="8">
        <v>0</v>
      </c>
      <c r="E146" s="8">
        <v>0</v>
      </c>
      <c r="F146" s="8">
        <v>322.5</v>
      </c>
      <c r="G146" s="8">
        <v>4105.5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</row>
    <row r="147" spans="1:17" ht="15" thickBot="1" x14ac:dyDescent="0.4">
      <c r="A147" s="7" t="s">
        <v>267</v>
      </c>
      <c r="B147" s="8">
        <v>0</v>
      </c>
      <c r="C147" s="8">
        <v>424.5</v>
      </c>
      <c r="D147" s="8">
        <v>0</v>
      </c>
      <c r="E147" s="8">
        <v>0</v>
      </c>
      <c r="F147" s="8">
        <v>262.5</v>
      </c>
      <c r="G147" s="8">
        <v>2509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</row>
    <row r="148" spans="1:17" ht="15" thickBot="1" x14ac:dyDescent="0.4">
      <c r="A148" s="7" t="s">
        <v>270</v>
      </c>
      <c r="B148" s="8">
        <v>0</v>
      </c>
      <c r="C148" s="8">
        <v>372</v>
      </c>
      <c r="D148" s="8">
        <v>0</v>
      </c>
      <c r="E148" s="8">
        <v>0</v>
      </c>
      <c r="F148" s="8">
        <v>262.5</v>
      </c>
      <c r="G148" s="8">
        <v>2295.5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</row>
    <row r="149" spans="1:17" ht="15" thickBot="1" x14ac:dyDescent="0.4">
      <c r="A149" s="7" t="s">
        <v>273</v>
      </c>
      <c r="B149" s="8">
        <v>0</v>
      </c>
      <c r="C149" s="8">
        <v>372</v>
      </c>
      <c r="D149" s="8">
        <v>0</v>
      </c>
      <c r="E149" s="8">
        <v>0</v>
      </c>
      <c r="F149" s="8">
        <v>262.5</v>
      </c>
      <c r="G149" s="8">
        <v>2193.5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</row>
    <row r="150" spans="1:17" ht="15" thickBot="1" x14ac:dyDescent="0.4">
      <c r="A150" s="7" t="s">
        <v>275</v>
      </c>
      <c r="B150" s="8">
        <v>0</v>
      </c>
      <c r="C150" s="8">
        <v>0</v>
      </c>
      <c r="D150" s="8">
        <v>0</v>
      </c>
      <c r="E150" s="8">
        <v>0</v>
      </c>
      <c r="F150" s="8">
        <v>166.5</v>
      </c>
      <c r="G150" s="8">
        <v>151.5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</row>
    <row r="151" spans="1:17" ht="15" thickBot="1" x14ac:dyDescent="0.4">
      <c r="A151" s="7" t="s">
        <v>278</v>
      </c>
      <c r="B151" s="8">
        <v>0</v>
      </c>
      <c r="C151" s="8">
        <v>0</v>
      </c>
      <c r="D151" s="8">
        <v>0</v>
      </c>
      <c r="E151" s="8">
        <v>0</v>
      </c>
      <c r="F151" s="8">
        <v>166.5</v>
      </c>
      <c r="G151" s="8">
        <v>151.5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</row>
    <row r="152" spans="1:17" ht="15" thickBot="1" x14ac:dyDescent="0.4">
      <c r="A152" s="7" t="s">
        <v>279</v>
      </c>
      <c r="B152" s="8">
        <v>0</v>
      </c>
      <c r="C152" s="8">
        <v>0</v>
      </c>
      <c r="D152" s="8">
        <v>0</v>
      </c>
      <c r="E152" s="8">
        <v>0</v>
      </c>
      <c r="F152" s="8">
        <v>166.5</v>
      </c>
      <c r="G152" s="8">
        <v>151.5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</row>
    <row r="153" spans="1:17" ht="15" thickBot="1" x14ac:dyDescent="0.4">
      <c r="A153" s="7" t="s">
        <v>280</v>
      </c>
      <c r="B153" s="8">
        <v>0</v>
      </c>
      <c r="C153" s="8">
        <v>0</v>
      </c>
      <c r="D153" s="8">
        <v>0</v>
      </c>
      <c r="E153" s="8">
        <v>0</v>
      </c>
      <c r="F153" s="8">
        <v>166.5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</row>
    <row r="154" spans="1:17" ht="15" thickBot="1" x14ac:dyDescent="0.4">
      <c r="A154" s="7" t="s">
        <v>281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</row>
    <row r="155" spans="1:17" ht="15" thickBot="1" x14ac:dyDescent="0.4">
      <c r="A155" s="7" t="s">
        <v>282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</row>
    <row r="156" spans="1:17" ht="18.5" thickBot="1" x14ac:dyDescent="0.4">
      <c r="A156" s="3"/>
    </row>
    <row r="157" spans="1:17" ht="15" thickBot="1" x14ac:dyDescent="0.4">
      <c r="A157" s="7" t="s">
        <v>94</v>
      </c>
      <c r="B157" s="7" t="s">
        <v>27</v>
      </c>
      <c r="C157" s="7" t="s">
        <v>28</v>
      </c>
      <c r="D157" s="7" t="s">
        <v>77</v>
      </c>
      <c r="E157" s="7" t="s">
        <v>78</v>
      </c>
      <c r="F157" s="7" t="s">
        <v>112</v>
      </c>
      <c r="G157" s="7" t="s">
        <v>113</v>
      </c>
      <c r="H157" s="7" t="s">
        <v>114</v>
      </c>
      <c r="I157" s="7" t="s">
        <v>115</v>
      </c>
      <c r="J157" s="7" t="s">
        <v>116</v>
      </c>
      <c r="K157" s="7" t="s">
        <v>117</v>
      </c>
      <c r="L157" s="7" t="s">
        <v>118</v>
      </c>
      <c r="M157" s="7" t="s">
        <v>119</v>
      </c>
      <c r="N157" s="7" t="s">
        <v>60</v>
      </c>
      <c r="O157" s="7" t="s">
        <v>61</v>
      </c>
      <c r="P157" s="7" t="s">
        <v>62</v>
      </c>
      <c r="Q157" s="7" t="s">
        <v>63</v>
      </c>
    </row>
    <row r="158" spans="1:17" ht="15" thickBot="1" x14ac:dyDescent="0.4">
      <c r="A158" s="7" t="s">
        <v>1</v>
      </c>
      <c r="B158" s="8">
        <v>0</v>
      </c>
      <c r="C158" s="8">
        <v>372</v>
      </c>
      <c r="D158" s="8">
        <v>0</v>
      </c>
      <c r="E158" s="8">
        <v>0</v>
      </c>
      <c r="F158" s="8">
        <v>262.5</v>
      </c>
      <c r="G158" s="8">
        <v>8968.4</v>
      </c>
      <c r="H158" s="8">
        <v>51.5</v>
      </c>
      <c r="I158" s="8">
        <v>629.5</v>
      </c>
      <c r="J158" s="8">
        <v>0</v>
      </c>
      <c r="K158" s="8">
        <v>0</v>
      </c>
      <c r="L158" s="8">
        <v>932</v>
      </c>
      <c r="M158" s="8">
        <v>0</v>
      </c>
      <c r="N158" s="8">
        <v>11215.9</v>
      </c>
      <c r="O158" s="8">
        <v>11216</v>
      </c>
      <c r="P158" s="8">
        <v>0.1</v>
      </c>
      <c r="Q158" s="8">
        <v>0</v>
      </c>
    </row>
    <row r="159" spans="1:17" ht="15" thickBot="1" x14ac:dyDescent="0.4">
      <c r="A159" s="7" t="s">
        <v>2</v>
      </c>
      <c r="B159" s="8">
        <v>0</v>
      </c>
      <c r="C159" s="8">
        <v>696.5</v>
      </c>
      <c r="D159" s="8">
        <v>125</v>
      </c>
      <c r="E159" s="8">
        <v>0</v>
      </c>
      <c r="F159" s="8">
        <v>330.5</v>
      </c>
      <c r="G159" s="8">
        <v>2509</v>
      </c>
      <c r="H159" s="8">
        <v>51.5</v>
      </c>
      <c r="I159" s="8">
        <v>0</v>
      </c>
      <c r="J159" s="8">
        <v>0</v>
      </c>
      <c r="K159" s="8">
        <v>2965</v>
      </c>
      <c r="L159" s="8">
        <v>507</v>
      </c>
      <c r="M159" s="8">
        <v>1594</v>
      </c>
      <c r="N159" s="8">
        <v>8778.4</v>
      </c>
      <c r="O159" s="8">
        <v>8778</v>
      </c>
      <c r="P159" s="8">
        <v>-0.4</v>
      </c>
      <c r="Q159" s="8">
        <v>0</v>
      </c>
    </row>
    <row r="160" spans="1:17" ht="15" thickBot="1" x14ac:dyDescent="0.4">
      <c r="A160" s="7" t="s">
        <v>3</v>
      </c>
      <c r="B160" s="8">
        <v>0</v>
      </c>
      <c r="C160" s="8">
        <v>424.5</v>
      </c>
      <c r="D160" s="8">
        <v>0</v>
      </c>
      <c r="E160" s="8">
        <v>0</v>
      </c>
      <c r="F160" s="8">
        <v>330.5</v>
      </c>
      <c r="G160" s="8">
        <v>8917.9</v>
      </c>
      <c r="H160" s="8">
        <v>51.5</v>
      </c>
      <c r="I160" s="8">
        <v>523</v>
      </c>
      <c r="J160" s="8">
        <v>0</v>
      </c>
      <c r="K160" s="8">
        <v>0</v>
      </c>
      <c r="L160" s="8">
        <v>671.5</v>
      </c>
      <c r="M160" s="8">
        <v>0</v>
      </c>
      <c r="N160" s="8">
        <v>10918.9</v>
      </c>
      <c r="O160" s="8">
        <v>10919</v>
      </c>
      <c r="P160" s="8">
        <v>0.1</v>
      </c>
      <c r="Q160" s="8">
        <v>0</v>
      </c>
    </row>
    <row r="161" spans="1:17" ht="15" thickBot="1" x14ac:dyDescent="0.4">
      <c r="A161" s="7" t="s">
        <v>4</v>
      </c>
      <c r="B161" s="8">
        <v>0</v>
      </c>
      <c r="C161" s="8">
        <v>696.5</v>
      </c>
      <c r="D161" s="8">
        <v>0</v>
      </c>
      <c r="E161" s="8">
        <v>0</v>
      </c>
      <c r="F161" s="8">
        <v>1103</v>
      </c>
      <c r="G161" s="8">
        <v>4606.5</v>
      </c>
      <c r="H161" s="8">
        <v>51.5</v>
      </c>
      <c r="I161" s="8">
        <v>0</v>
      </c>
      <c r="J161" s="8">
        <v>0</v>
      </c>
      <c r="K161" s="8">
        <v>2956</v>
      </c>
      <c r="L161" s="8">
        <v>54</v>
      </c>
      <c r="M161" s="8">
        <v>3.5</v>
      </c>
      <c r="N161" s="8">
        <v>9470.9</v>
      </c>
      <c r="O161" s="8">
        <v>9471</v>
      </c>
      <c r="P161" s="8">
        <v>0.1</v>
      </c>
      <c r="Q161" s="8">
        <v>0</v>
      </c>
    </row>
    <row r="162" spans="1:17" ht="15" thickBot="1" x14ac:dyDescent="0.4">
      <c r="A162" s="7" t="s">
        <v>5</v>
      </c>
      <c r="B162" s="8">
        <v>50.5</v>
      </c>
      <c r="C162" s="8">
        <v>627.5</v>
      </c>
      <c r="D162" s="8">
        <v>0</v>
      </c>
      <c r="E162" s="8">
        <v>0</v>
      </c>
      <c r="F162" s="8">
        <v>1103</v>
      </c>
      <c r="G162" s="8">
        <v>8712.4</v>
      </c>
      <c r="H162" s="8">
        <v>51.5</v>
      </c>
      <c r="I162" s="8">
        <v>629.5</v>
      </c>
      <c r="J162" s="8">
        <v>0</v>
      </c>
      <c r="K162" s="8">
        <v>0</v>
      </c>
      <c r="L162" s="8">
        <v>54</v>
      </c>
      <c r="M162" s="8">
        <v>0</v>
      </c>
      <c r="N162" s="8">
        <v>11228.4</v>
      </c>
      <c r="O162" s="8">
        <v>11228</v>
      </c>
      <c r="P162" s="8">
        <v>-0.4</v>
      </c>
      <c r="Q162" s="8">
        <v>0</v>
      </c>
    </row>
    <row r="163" spans="1:17" ht="15" thickBot="1" x14ac:dyDescent="0.4">
      <c r="A163" s="7" t="s">
        <v>6</v>
      </c>
      <c r="B163" s="8">
        <v>0</v>
      </c>
      <c r="C163" s="8">
        <v>696.5</v>
      </c>
      <c r="D163" s="8">
        <v>0</v>
      </c>
      <c r="E163" s="8">
        <v>0</v>
      </c>
      <c r="F163" s="8">
        <v>1344</v>
      </c>
      <c r="G163" s="8">
        <v>4606.5</v>
      </c>
      <c r="H163" s="8">
        <v>51.5</v>
      </c>
      <c r="I163" s="8">
        <v>0</v>
      </c>
      <c r="J163" s="8">
        <v>0</v>
      </c>
      <c r="K163" s="8">
        <v>2765</v>
      </c>
      <c r="L163" s="8">
        <v>0</v>
      </c>
      <c r="M163" s="8">
        <v>3.5</v>
      </c>
      <c r="N163" s="8">
        <v>9466.9</v>
      </c>
      <c r="O163" s="8">
        <v>9467</v>
      </c>
      <c r="P163" s="8">
        <v>0.1</v>
      </c>
      <c r="Q163" s="8">
        <v>0</v>
      </c>
    </row>
    <row r="164" spans="1:17" ht="15" thickBot="1" x14ac:dyDescent="0.4">
      <c r="A164" s="7" t="s">
        <v>7</v>
      </c>
      <c r="B164" s="8">
        <v>0</v>
      </c>
      <c r="C164" s="8">
        <v>0</v>
      </c>
      <c r="D164" s="8">
        <v>0</v>
      </c>
      <c r="E164" s="8">
        <v>0</v>
      </c>
      <c r="F164" s="8">
        <v>166.5</v>
      </c>
      <c r="G164" s="8">
        <v>9440.9</v>
      </c>
      <c r="H164" s="8">
        <v>0</v>
      </c>
      <c r="I164" s="8">
        <v>573.5</v>
      </c>
      <c r="J164" s="8">
        <v>0</v>
      </c>
      <c r="K164" s="8">
        <v>0</v>
      </c>
      <c r="L164" s="8">
        <v>932</v>
      </c>
      <c r="M164" s="8">
        <v>0</v>
      </c>
      <c r="N164" s="8">
        <v>11112.9</v>
      </c>
      <c r="O164" s="8">
        <v>11113</v>
      </c>
      <c r="P164" s="8">
        <v>0.1</v>
      </c>
      <c r="Q164" s="8">
        <v>0</v>
      </c>
    </row>
    <row r="165" spans="1:17" ht="15" thickBot="1" x14ac:dyDescent="0.4">
      <c r="A165" s="7" t="s">
        <v>8</v>
      </c>
      <c r="B165" s="8">
        <v>50.5</v>
      </c>
      <c r="C165" s="8">
        <v>682</v>
      </c>
      <c r="D165" s="8">
        <v>0</v>
      </c>
      <c r="E165" s="8">
        <v>0</v>
      </c>
      <c r="F165" s="8">
        <v>1284.5</v>
      </c>
      <c r="G165" s="8">
        <v>8654.4</v>
      </c>
      <c r="H165" s="8">
        <v>51.5</v>
      </c>
      <c r="I165" s="8">
        <v>109.5</v>
      </c>
      <c r="J165" s="8">
        <v>0</v>
      </c>
      <c r="K165" s="8">
        <v>0</v>
      </c>
      <c r="L165" s="8">
        <v>0</v>
      </c>
      <c r="M165" s="8">
        <v>0</v>
      </c>
      <c r="N165" s="8">
        <v>10832.4</v>
      </c>
      <c r="O165" s="8">
        <v>10832</v>
      </c>
      <c r="P165" s="8">
        <v>-0.4</v>
      </c>
      <c r="Q165" s="8">
        <v>0</v>
      </c>
    </row>
    <row r="166" spans="1:17" ht="15" thickBot="1" x14ac:dyDescent="0.4">
      <c r="A166" s="7" t="s">
        <v>9</v>
      </c>
      <c r="B166" s="8">
        <v>0</v>
      </c>
      <c r="C166" s="8">
        <v>628.5</v>
      </c>
      <c r="D166" s="8">
        <v>125</v>
      </c>
      <c r="E166" s="8">
        <v>0</v>
      </c>
      <c r="F166" s="8">
        <v>330.5</v>
      </c>
      <c r="G166" s="8">
        <v>4459</v>
      </c>
      <c r="H166" s="8">
        <v>50.5</v>
      </c>
      <c r="I166" s="8">
        <v>0</v>
      </c>
      <c r="J166" s="8">
        <v>0</v>
      </c>
      <c r="K166" s="8">
        <v>2956</v>
      </c>
      <c r="L166" s="8">
        <v>932</v>
      </c>
      <c r="M166" s="8">
        <v>3.5</v>
      </c>
      <c r="N166" s="8">
        <v>9484.9</v>
      </c>
      <c r="O166" s="8">
        <v>9485</v>
      </c>
      <c r="P166" s="8">
        <v>0.1</v>
      </c>
      <c r="Q166" s="8">
        <v>0</v>
      </c>
    </row>
    <row r="167" spans="1:17" ht="15" thickBot="1" x14ac:dyDescent="0.4">
      <c r="A167" s="7" t="s">
        <v>10</v>
      </c>
      <c r="B167" s="8">
        <v>0</v>
      </c>
      <c r="C167" s="8">
        <v>682</v>
      </c>
      <c r="D167" s="8">
        <v>2446.5</v>
      </c>
      <c r="E167" s="8">
        <v>0</v>
      </c>
      <c r="F167" s="8">
        <v>166.5</v>
      </c>
      <c r="G167" s="8">
        <v>0</v>
      </c>
      <c r="H167" s="8">
        <v>0</v>
      </c>
      <c r="I167" s="8">
        <v>0</v>
      </c>
      <c r="J167" s="8">
        <v>0</v>
      </c>
      <c r="K167" s="8">
        <v>2965</v>
      </c>
      <c r="L167" s="8">
        <v>932</v>
      </c>
      <c r="M167" s="8">
        <v>1594</v>
      </c>
      <c r="N167" s="8">
        <v>8785.9</v>
      </c>
      <c r="O167" s="8">
        <v>8786</v>
      </c>
      <c r="P167" s="8">
        <v>0.1</v>
      </c>
      <c r="Q167" s="8">
        <v>0</v>
      </c>
    </row>
    <row r="168" spans="1:17" ht="15" thickBot="1" x14ac:dyDescent="0.4">
      <c r="A168" s="7" t="s">
        <v>11</v>
      </c>
      <c r="B168" s="8">
        <v>0</v>
      </c>
      <c r="C168" s="8">
        <v>696.5</v>
      </c>
      <c r="D168" s="8">
        <v>1921.5</v>
      </c>
      <c r="E168" s="8">
        <v>0</v>
      </c>
      <c r="F168" s="8">
        <v>330.5</v>
      </c>
      <c r="G168" s="8">
        <v>0</v>
      </c>
      <c r="H168" s="8">
        <v>51.5</v>
      </c>
      <c r="I168" s="8">
        <v>0</v>
      </c>
      <c r="J168" s="8">
        <v>0</v>
      </c>
      <c r="K168" s="8">
        <v>2965</v>
      </c>
      <c r="L168" s="8">
        <v>507</v>
      </c>
      <c r="M168" s="8">
        <v>1906.5</v>
      </c>
      <c r="N168" s="8">
        <v>8378.4</v>
      </c>
      <c r="O168" s="8">
        <v>8378</v>
      </c>
      <c r="P168" s="8">
        <v>-0.4</v>
      </c>
      <c r="Q168" s="8">
        <v>0</v>
      </c>
    </row>
    <row r="169" spans="1:17" ht="15" thickBot="1" x14ac:dyDescent="0.4">
      <c r="A169" s="7" t="s">
        <v>12</v>
      </c>
      <c r="B169" s="8">
        <v>50.5</v>
      </c>
      <c r="C169" s="8">
        <v>682</v>
      </c>
      <c r="D169" s="8">
        <v>0</v>
      </c>
      <c r="E169" s="8">
        <v>0</v>
      </c>
      <c r="F169" s="8">
        <v>1344</v>
      </c>
      <c r="G169" s="8">
        <v>8604.9</v>
      </c>
      <c r="H169" s="8">
        <v>51.5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10732.9</v>
      </c>
      <c r="O169" s="8">
        <v>10733</v>
      </c>
      <c r="P169" s="8">
        <v>0.1</v>
      </c>
      <c r="Q169" s="8">
        <v>0</v>
      </c>
    </row>
    <row r="170" spans="1:17" ht="15" thickBot="1" x14ac:dyDescent="0.4">
      <c r="A170" s="7" t="s">
        <v>13</v>
      </c>
      <c r="B170" s="8">
        <v>0</v>
      </c>
      <c r="C170" s="8">
        <v>628.5</v>
      </c>
      <c r="D170" s="8">
        <v>0</v>
      </c>
      <c r="E170" s="8">
        <v>0</v>
      </c>
      <c r="F170" s="8">
        <v>778</v>
      </c>
      <c r="G170" s="8">
        <v>8248.9</v>
      </c>
      <c r="H170" s="8">
        <v>51.5</v>
      </c>
      <c r="I170" s="8">
        <v>0</v>
      </c>
      <c r="J170" s="8">
        <v>0</v>
      </c>
      <c r="K170" s="8">
        <v>4.5</v>
      </c>
      <c r="L170" s="8">
        <v>507</v>
      </c>
      <c r="M170" s="8">
        <v>3.5</v>
      </c>
      <c r="N170" s="8">
        <v>10221.9</v>
      </c>
      <c r="O170" s="8">
        <v>10222</v>
      </c>
      <c r="P170" s="8">
        <v>0.1</v>
      </c>
      <c r="Q170" s="8">
        <v>0</v>
      </c>
    </row>
    <row r="171" spans="1:17" ht="15" thickBot="1" x14ac:dyDescent="0.4">
      <c r="A171" s="7" t="s">
        <v>137</v>
      </c>
      <c r="B171" s="8">
        <v>0</v>
      </c>
      <c r="C171" s="8">
        <v>696.5</v>
      </c>
      <c r="D171" s="8">
        <v>1921.5</v>
      </c>
      <c r="E171" s="8">
        <v>0</v>
      </c>
      <c r="F171" s="8">
        <v>330.5</v>
      </c>
      <c r="G171" s="8">
        <v>151.5</v>
      </c>
      <c r="H171" s="8">
        <v>51.5</v>
      </c>
      <c r="I171" s="8">
        <v>0</v>
      </c>
      <c r="J171" s="8">
        <v>0</v>
      </c>
      <c r="K171" s="8">
        <v>2965</v>
      </c>
      <c r="L171" s="8">
        <v>671.5</v>
      </c>
      <c r="M171" s="8">
        <v>1893.5</v>
      </c>
      <c r="N171" s="8">
        <v>8681.4</v>
      </c>
      <c r="O171" s="8">
        <v>8681</v>
      </c>
      <c r="P171" s="8">
        <v>-0.4</v>
      </c>
      <c r="Q171" s="8">
        <v>0</v>
      </c>
    </row>
    <row r="172" spans="1:17" ht="15" thickBot="1" x14ac:dyDescent="0.4">
      <c r="A172" s="7" t="s">
        <v>138</v>
      </c>
      <c r="B172" s="8">
        <v>50.5</v>
      </c>
      <c r="C172" s="8">
        <v>696.5</v>
      </c>
      <c r="D172" s="8">
        <v>0</v>
      </c>
      <c r="E172" s="8">
        <v>0</v>
      </c>
      <c r="F172" s="8">
        <v>4173.5</v>
      </c>
      <c r="G172" s="8">
        <v>5060</v>
      </c>
      <c r="H172" s="8">
        <v>51.5</v>
      </c>
      <c r="I172" s="8">
        <v>0</v>
      </c>
      <c r="J172" s="8">
        <v>0</v>
      </c>
      <c r="K172" s="8">
        <v>4.5</v>
      </c>
      <c r="L172" s="8">
        <v>0</v>
      </c>
      <c r="M172" s="8">
        <v>3.5</v>
      </c>
      <c r="N172" s="8">
        <v>10039.9</v>
      </c>
      <c r="O172" s="8">
        <v>10040</v>
      </c>
      <c r="P172" s="8">
        <v>0.1</v>
      </c>
      <c r="Q172" s="8">
        <v>0</v>
      </c>
    </row>
    <row r="173" spans="1:17" ht="15" thickBot="1" x14ac:dyDescent="0.4">
      <c r="A173" s="7" t="s">
        <v>139</v>
      </c>
      <c r="B173" s="8">
        <v>0</v>
      </c>
      <c r="C173" s="8">
        <v>0</v>
      </c>
      <c r="D173" s="8">
        <v>65.5</v>
      </c>
      <c r="E173" s="8">
        <v>0</v>
      </c>
      <c r="F173" s="8">
        <v>0</v>
      </c>
      <c r="G173" s="8">
        <v>8968.4</v>
      </c>
      <c r="H173" s="8">
        <v>0</v>
      </c>
      <c r="I173" s="8">
        <v>0</v>
      </c>
      <c r="J173" s="8">
        <v>0</v>
      </c>
      <c r="K173" s="8">
        <v>0</v>
      </c>
      <c r="L173" s="8">
        <v>1034</v>
      </c>
      <c r="M173" s="8">
        <v>0</v>
      </c>
      <c r="N173" s="8">
        <v>10067.9</v>
      </c>
      <c r="O173" s="8">
        <v>10068</v>
      </c>
      <c r="P173" s="8">
        <v>0.1</v>
      </c>
      <c r="Q173" s="8">
        <v>0</v>
      </c>
    </row>
    <row r="174" spans="1:17" ht="15" thickBot="1" x14ac:dyDescent="0.4">
      <c r="A174" s="7" t="s">
        <v>140</v>
      </c>
      <c r="B174" s="8">
        <v>0</v>
      </c>
      <c r="C174" s="8">
        <v>696.5</v>
      </c>
      <c r="D174" s="8">
        <v>65.5</v>
      </c>
      <c r="E174" s="8">
        <v>0</v>
      </c>
      <c r="F174" s="8">
        <v>890</v>
      </c>
      <c r="G174" s="8">
        <v>4111.5</v>
      </c>
      <c r="H174" s="8">
        <v>51.5</v>
      </c>
      <c r="I174" s="8">
        <v>0</v>
      </c>
      <c r="J174" s="8">
        <v>0</v>
      </c>
      <c r="K174" s="8">
        <v>2956</v>
      </c>
      <c r="L174" s="8">
        <v>54</v>
      </c>
      <c r="M174" s="8">
        <v>149</v>
      </c>
      <c r="N174" s="8">
        <v>8973.9</v>
      </c>
      <c r="O174" s="8">
        <v>8974</v>
      </c>
      <c r="P174" s="8">
        <v>0.1</v>
      </c>
      <c r="Q174" s="8">
        <v>0</v>
      </c>
    </row>
    <row r="175" spans="1:17" ht="15" thickBot="1" x14ac:dyDescent="0.4">
      <c r="A175" s="7" t="s">
        <v>141</v>
      </c>
      <c r="B175" s="8">
        <v>0</v>
      </c>
      <c r="C175" s="8">
        <v>696.5</v>
      </c>
      <c r="D175" s="8">
        <v>277.5</v>
      </c>
      <c r="E175" s="8">
        <v>0</v>
      </c>
      <c r="F175" s="8">
        <v>330.5</v>
      </c>
      <c r="G175" s="8">
        <v>2295.5</v>
      </c>
      <c r="H175" s="8">
        <v>51.5</v>
      </c>
      <c r="I175" s="8">
        <v>0</v>
      </c>
      <c r="J175" s="8">
        <v>0</v>
      </c>
      <c r="K175" s="8">
        <v>2965</v>
      </c>
      <c r="L175" s="8">
        <v>671.5</v>
      </c>
      <c r="M175" s="8">
        <v>1593</v>
      </c>
      <c r="N175" s="8">
        <v>8880.9</v>
      </c>
      <c r="O175" s="8">
        <v>8881</v>
      </c>
      <c r="P175" s="8">
        <v>0.1</v>
      </c>
      <c r="Q175" s="8">
        <v>0</v>
      </c>
    </row>
    <row r="176" spans="1:17" ht="15" thickBot="1" x14ac:dyDescent="0.4">
      <c r="A176" s="7" t="s">
        <v>142</v>
      </c>
      <c r="B176" s="8">
        <v>0</v>
      </c>
      <c r="C176" s="8">
        <v>696.5</v>
      </c>
      <c r="D176" s="8">
        <v>125</v>
      </c>
      <c r="E176" s="8">
        <v>0</v>
      </c>
      <c r="F176" s="8">
        <v>496</v>
      </c>
      <c r="G176" s="8">
        <v>2193.5</v>
      </c>
      <c r="H176" s="8">
        <v>51.5</v>
      </c>
      <c r="I176" s="8">
        <v>0</v>
      </c>
      <c r="J176" s="8">
        <v>0</v>
      </c>
      <c r="K176" s="8">
        <v>2965</v>
      </c>
      <c r="L176" s="8">
        <v>54</v>
      </c>
      <c r="M176" s="8">
        <v>1893.5</v>
      </c>
      <c r="N176" s="8">
        <v>8474.9</v>
      </c>
      <c r="O176" s="8">
        <v>8475</v>
      </c>
      <c r="P176" s="8">
        <v>0.1</v>
      </c>
      <c r="Q176" s="8">
        <v>0</v>
      </c>
    </row>
    <row r="177" spans="1:17" ht="15" thickBot="1" x14ac:dyDescent="0.4">
      <c r="A177" s="7" t="s">
        <v>143</v>
      </c>
      <c r="B177" s="8">
        <v>0</v>
      </c>
      <c r="C177" s="8">
        <v>696.5</v>
      </c>
      <c r="D177" s="8">
        <v>277.5</v>
      </c>
      <c r="E177" s="8">
        <v>0</v>
      </c>
      <c r="F177" s="8">
        <v>330.5</v>
      </c>
      <c r="G177" s="8">
        <v>2193.5</v>
      </c>
      <c r="H177" s="8">
        <v>51.5</v>
      </c>
      <c r="I177" s="8">
        <v>0</v>
      </c>
      <c r="J177" s="8">
        <v>0</v>
      </c>
      <c r="K177" s="8">
        <v>2965</v>
      </c>
      <c r="L177" s="8">
        <v>671.5</v>
      </c>
      <c r="M177" s="8">
        <v>1594</v>
      </c>
      <c r="N177" s="8">
        <v>8779.9</v>
      </c>
      <c r="O177" s="8">
        <v>8780</v>
      </c>
      <c r="P177" s="8">
        <v>0.1</v>
      </c>
      <c r="Q177" s="8">
        <v>0</v>
      </c>
    </row>
    <row r="178" spans="1:17" ht="15" thickBot="1" x14ac:dyDescent="0.4">
      <c r="A178" s="7" t="s">
        <v>144</v>
      </c>
      <c r="B178" s="8">
        <v>0</v>
      </c>
      <c r="C178" s="8">
        <v>627.5</v>
      </c>
      <c r="D178" s="8">
        <v>0</v>
      </c>
      <c r="E178" s="8">
        <v>0</v>
      </c>
      <c r="F178" s="8">
        <v>727.5</v>
      </c>
      <c r="G178" s="8">
        <v>8403.9</v>
      </c>
      <c r="H178" s="8">
        <v>51.5</v>
      </c>
      <c r="I178" s="8">
        <v>0</v>
      </c>
      <c r="J178" s="8">
        <v>0</v>
      </c>
      <c r="K178" s="8">
        <v>0</v>
      </c>
      <c r="L178" s="8">
        <v>507</v>
      </c>
      <c r="M178" s="8">
        <v>3.5</v>
      </c>
      <c r="N178" s="8">
        <v>10320.9</v>
      </c>
      <c r="O178" s="8">
        <v>10321</v>
      </c>
      <c r="P178" s="8">
        <v>0.1</v>
      </c>
      <c r="Q178" s="8">
        <v>0</v>
      </c>
    </row>
    <row r="179" spans="1:17" ht="15" thickBot="1" x14ac:dyDescent="0.4">
      <c r="A179" s="7" t="s">
        <v>145</v>
      </c>
      <c r="B179" s="8">
        <v>0</v>
      </c>
      <c r="C179" s="8">
        <v>696.5</v>
      </c>
      <c r="D179" s="8">
        <v>0</v>
      </c>
      <c r="E179" s="8">
        <v>0</v>
      </c>
      <c r="F179" s="8">
        <v>1284.5</v>
      </c>
      <c r="G179" s="8">
        <v>4975.5</v>
      </c>
      <c r="H179" s="8">
        <v>51.5</v>
      </c>
      <c r="I179" s="8">
        <v>0</v>
      </c>
      <c r="J179" s="8">
        <v>0</v>
      </c>
      <c r="K179" s="8">
        <v>2759</v>
      </c>
      <c r="L179" s="8">
        <v>0</v>
      </c>
      <c r="M179" s="8">
        <v>3.5</v>
      </c>
      <c r="N179" s="8">
        <v>9770.4</v>
      </c>
      <c r="O179" s="8">
        <v>9770</v>
      </c>
      <c r="P179" s="8">
        <v>-0.4</v>
      </c>
      <c r="Q179" s="8">
        <v>0</v>
      </c>
    </row>
    <row r="180" spans="1:17" ht="15" thickBot="1" x14ac:dyDescent="0.4">
      <c r="A180" s="7" t="s">
        <v>146</v>
      </c>
      <c r="B180" s="8">
        <v>0</v>
      </c>
      <c r="C180" s="8">
        <v>424.5</v>
      </c>
      <c r="D180" s="8">
        <v>65.5</v>
      </c>
      <c r="E180" s="8">
        <v>0</v>
      </c>
      <c r="F180" s="8">
        <v>330.5</v>
      </c>
      <c r="G180" s="8">
        <v>8712.4</v>
      </c>
      <c r="H180" s="8">
        <v>50.5</v>
      </c>
      <c r="I180" s="8">
        <v>0</v>
      </c>
      <c r="J180" s="8">
        <v>0</v>
      </c>
      <c r="K180" s="8">
        <v>0</v>
      </c>
      <c r="L180" s="8">
        <v>932</v>
      </c>
      <c r="M180" s="8">
        <v>0</v>
      </c>
      <c r="N180" s="8">
        <v>10515.4</v>
      </c>
      <c r="O180" s="8">
        <v>10515</v>
      </c>
      <c r="P180" s="8">
        <v>-0.4</v>
      </c>
      <c r="Q180" s="8">
        <v>0</v>
      </c>
    </row>
    <row r="181" spans="1:17" ht="15" thickBot="1" x14ac:dyDescent="0.4">
      <c r="A181" s="7" t="s">
        <v>147</v>
      </c>
      <c r="B181" s="8">
        <v>0</v>
      </c>
      <c r="C181" s="8">
        <v>682</v>
      </c>
      <c r="D181" s="8">
        <v>65.5</v>
      </c>
      <c r="E181" s="8">
        <v>0</v>
      </c>
      <c r="F181" s="8">
        <v>890</v>
      </c>
      <c r="G181" s="8">
        <v>4712.5</v>
      </c>
      <c r="H181" s="8">
        <v>51.5</v>
      </c>
      <c r="I181" s="8">
        <v>0</v>
      </c>
      <c r="J181" s="8">
        <v>0</v>
      </c>
      <c r="K181" s="8">
        <v>2765</v>
      </c>
      <c r="L181" s="8">
        <v>507</v>
      </c>
      <c r="M181" s="8">
        <v>3.5</v>
      </c>
      <c r="N181" s="8">
        <v>9676.9</v>
      </c>
      <c r="O181" s="8">
        <v>9677</v>
      </c>
      <c r="P181" s="8">
        <v>0.1</v>
      </c>
      <c r="Q181" s="8">
        <v>0</v>
      </c>
    </row>
    <row r="182" spans="1:17" ht="15" thickBot="1" x14ac:dyDescent="0.4">
      <c r="A182" s="7" t="s">
        <v>148</v>
      </c>
      <c r="B182" s="8">
        <v>0</v>
      </c>
      <c r="C182" s="8">
        <v>683</v>
      </c>
      <c r="D182" s="8">
        <v>125</v>
      </c>
      <c r="E182" s="8">
        <v>0</v>
      </c>
      <c r="F182" s="8">
        <v>330.5</v>
      </c>
      <c r="G182" s="8">
        <v>4105.5</v>
      </c>
      <c r="H182" s="8">
        <v>51.5</v>
      </c>
      <c r="I182" s="8">
        <v>0</v>
      </c>
      <c r="J182" s="8">
        <v>0</v>
      </c>
      <c r="K182" s="8">
        <v>2965</v>
      </c>
      <c r="L182" s="8">
        <v>671.5</v>
      </c>
      <c r="M182" s="8">
        <v>149</v>
      </c>
      <c r="N182" s="8">
        <v>9080.9</v>
      </c>
      <c r="O182" s="8">
        <v>9081</v>
      </c>
      <c r="P182" s="8">
        <v>0.1</v>
      </c>
      <c r="Q182" s="8">
        <v>0</v>
      </c>
    </row>
    <row r="183" spans="1:17" ht="15" thickBot="1" x14ac:dyDescent="0.4">
      <c r="A183" s="7" t="s">
        <v>149</v>
      </c>
      <c r="B183" s="8">
        <v>0</v>
      </c>
      <c r="C183" s="8">
        <v>682</v>
      </c>
      <c r="D183" s="8">
        <v>2400</v>
      </c>
      <c r="E183" s="8">
        <v>0</v>
      </c>
      <c r="F183" s="8">
        <v>262.5</v>
      </c>
      <c r="G183" s="8">
        <v>0</v>
      </c>
      <c r="H183" s="8">
        <v>50.5</v>
      </c>
      <c r="I183" s="8">
        <v>0</v>
      </c>
      <c r="J183" s="8">
        <v>0</v>
      </c>
      <c r="K183" s="8">
        <v>2965</v>
      </c>
      <c r="L183" s="8">
        <v>932</v>
      </c>
      <c r="M183" s="8">
        <v>1593</v>
      </c>
      <c r="N183" s="8">
        <v>8884.9</v>
      </c>
      <c r="O183" s="8">
        <v>8885</v>
      </c>
      <c r="P183" s="8">
        <v>0.1</v>
      </c>
      <c r="Q183" s="8">
        <v>0</v>
      </c>
    </row>
    <row r="184" spans="1:17" ht="15" thickBot="1" x14ac:dyDescent="0.4">
      <c r="A184" s="7" t="s">
        <v>150</v>
      </c>
      <c r="B184" s="8">
        <v>0</v>
      </c>
      <c r="C184" s="8">
        <v>424.5</v>
      </c>
      <c r="D184" s="8">
        <v>65.5</v>
      </c>
      <c r="E184" s="8">
        <v>0</v>
      </c>
      <c r="F184" s="8">
        <v>322.5</v>
      </c>
      <c r="G184" s="8">
        <v>8968.4</v>
      </c>
      <c r="H184" s="8">
        <v>0</v>
      </c>
      <c r="I184" s="8">
        <v>0</v>
      </c>
      <c r="J184" s="8">
        <v>0</v>
      </c>
      <c r="K184" s="8">
        <v>0</v>
      </c>
      <c r="L184" s="8">
        <v>932</v>
      </c>
      <c r="M184" s="8">
        <v>0</v>
      </c>
      <c r="N184" s="8">
        <v>10712.9</v>
      </c>
      <c r="O184" s="8">
        <v>10713</v>
      </c>
      <c r="P184" s="8">
        <v>0.1</v>
      </c>
      <c r="Q184" s="8">
        <v>0</v>
      </c>
    </row>
    <row r="185" spans="1:17" ht="15" thickBot="1" x14ac:dyDescent="0.4">
      <c r="A185" s="7" t="s">
        <v>151</v>
      </c>
      <c r="B185" s="8">
        <v>0</v>
      </c>
      <c r="C185" s="8">
        <v>424.5</v>
      </c>
      <c r="D185" s="8">
        <v>65.5</v>
      </c>
      <c r="E185" s="8">
        <v>0</v>
      </c>
      <c r="F185" s="8">
        <v>330.5</v>
      </c>
      <c r="G185" s="8">
        <v>8657.9</v>
      </c>
      <c r="H185" s="8">
        <v>0</v>
      </c>
      <c r="I185" s="8">
        <v>0</v>
      </c>
      <c r="J185" s="8">
        <v>0</v>
      </c>
      <c r="K185" s="8">
        <v>0</v>
      </c>
      <c r="L185" s="8">
        <v>932</v>
      </c>
      <c r="M185" s="8">
        <v>3.5</v>
      </c>
      <c r="N185" s="8">
        <v>10413.9</v>
      </c>
      <c r="O185" s="8">
        <v>10414</v>
      </c>
      <c r="P185" s="8">
        <v>0.1</v>
      </c>
      <c r="Q185" s="8">
        <v>0</v>
      </c>
    </row>
    <row r="186" spans="1:17" ht="15" thickBot="1" x14ac:dyDescent="0.4">
      <c r="A186" s="7" t="s">
        <v>152</v>
      </c>
      <c r="B186" s="8">
        <v>0</v>
      </c>
      <c r="C186" s="8">
        <v>424.5</v>
      </c>
      <c r="D186" s="8">
        <v>65.5</v>
      </c>
      <c r="E186" s="8">
        <v>0</v>
      </c>
      <c r="F186" s="8">
        <v>330.5</v>
      </c>
      <c r="G186" s="8">
        <v>8403.9</v>
      </c>
      <c r="H186" s="8">
        <v>51.5</v>
      </c>
      <c r="I186" s="8">
        <v>0</v>
      </c>
      <c r="J186" s="8">
        <v>0</v>
      </c>
      <c r="K186" s="8">
        <v>4.5</v>
      </c>
      <c r="L186" s="8">
        <v>932</v>
      </c>
      <c r="M186" s="8">
        <v>3.5</v>
      </c>
      <c r="N186" s="8">
        <v>10215.9</v>
      </c>
      <c r="O186" s="8">
        <v>10216</v>
      </c>
      <c r="P186" s="8">
        <v>0.1</v>
      </c>
      <c r="Q186" s="8">
        <v>0</v>
      </c>
    </row>
    <row r="187" spans="1:17" ht="15" thickBot="1" x14ac:dyDescent="0.4">
      <c r="A187" s="7" t="s">
        <v>153</v>
      </c>
      <c r="B187" s="8">
        <v>0</v>
      </c>
      <c r="C187" s="8">
        <v>696.5</v>
      </c>
      <c r="D187" s="8">
        <v>65.5</v>
      </c>
      <c r="E187" s="8">
        <v>0</v>
      </c>
      <c r="F187" s="8">
        <v>890</v>
      </c>
      <c r="G187" s="8">
        <v>4459</v>
      </c>
      <c r="H187" s="8">
        <v>51.5</v>
      </c>
      <c r="I187" s="8">
        <v>0</v>
      </c>
      <c r="J187" s="8">
        <v>0</v>
      </c>
      <c r="K187" s="8">
        <v>2956</v>
      </c>
      <c r="L187" s="8">
        <v>54</v>
      </c>
      <c r="M187" s="8">
        <v>3.5</v>
      </c>
      <c r="N187" s="8">
        <v>9175.9</v>
      </c>
      <c r="O187" s="8">
        <v>9176</v>
      </c>
      <c r="P187" s="8">
        <v>0.1</v>
      </c>
      <c r="Q187" s="8">
        <v>0</v>
      </c>
    </row>
    <row r="188" spans="1:17" ht="15" thickBot="1" x14ac:dyDescent="0.4">
      <c r="A188" s="7" t="s">
        <v>154</v>
      </c>
      <c r="B188" s="8">
        <v>0</v>
      </c>
      <c r="C188" s="8">
        <v>683</v>
      </c>
      <c r="D188" s="8">
        <v>0</v>
      </c>
      <c r="E188" s="8">
        <v>0</v>
      </c>
      <c r="F188" s="8">
        <v>1344</v>
      </c>
      <c r="G188" s="8">
        <v>8454.4</v>
      </c>
      <c r="H188" s="8">
        <v>51.5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10532.9</v>
      </c>
      <c r="O188" s="8">
        <v>10533</v>
      </c>
      <c r="P188" s="8">
        <v>0.1</v>
      </c>
      <c r="Q188" s="8">
        <v>0</v>
      </c>
    </row>
    <row r="189" spans="1:17" ht="15" thickBot="1" x14ac:dyDescent="0.4">
      <c r="A189" s="7" t="s">
        <v>155</v>
      </c>
      <c r="B189" s="8">
        <v>0</v>
      </c>
      <c r="C189" s="8">
        <v>682</v>
      </c>
      <c r="D189" s="8">
        <v>0</v>
      </c>
      <c r="E189" s="8">
        <v>0</v>
      </c>
      <c r="F189" s="8">
        <v>1284.5</v>
      </c>
      <c r="G189" s="8">
        <v>8403.9</v>
      </c>
      <c r="H189" s="8">
        <v>51.5</v>
      </c>
      <c r="I189" s="8">
        <v>0</v>
      </c>
      <c r="J189" s="8">
        <v>0</v>
      </c>
      <c r="K189" s="8">
        <v>4.5</v>
      </c>
      <c r="L189" s="8">
        <v>0</v>
      </c>
      <c r="M189" s="8">
        <v>3.5</v>
      </c>
      <c r="N189" s="8">
        <v>10429.9</v>
      </c>
      <c r="O189" s="8">
        <v>10430</v>
      </c>
      <c r="P189" s="8">
        <v>0.1</v>
      </c>
      <c r="Q189" s="8">
        <v>0</v>
      </c>
    </row>
    <row r="190" spans="1:17" ht="15" thickBot="1" x14ac:dyDescent="0.4">
      <c r="A190" s="7" t="s">
        <v>156</v>
      </c>
      <c r="B190" s="8">
        <v>0</v>
      </c>
      <c r="C190" s="8">
        <v>0</v>
      </c>
      <c r="D190" s="8">
        <v>65.5</v>
      </c>
      <c r="E190" s="8">
        <v>0</v>
      </c>
      <c r="F190" s="8">
        <v>0</v>
      </c>
      <c r="G190" s="8">
        <v>9288.4</v>
      </c>
      <c r="H190" s="8">
        <v>0</v>
      </c>
      <c r="I190" s="8">
        <v>523</v>
      </c>
      <c r="J190" s="8">
        <v>0</v>
      </c>
      <c r="K190" s="8">
        <v>0</v>
      </c>
      <c r="L190" s="8">
        <v>1034</v>
      </c>
      <c r="M190" s="8">
        <v>0</v>
      </c>
      <c r="N190" s="8">
        <v>10910.9</v>
      </c>
      <c r="O190" s="8">
        <v>10911</v>
      </c>
      <c r="P190" s="8">
        <v>0.1</v>
      </c>
      <c r="Q190" s="8">
        <v>0</v>
      </c>
    </row>
    <row r="191" spans="1:17" ht="15" thickBot="1" x14ac:dyDescent="0.4">
      <c r="A191" s="7" t="s">
        <v>157</v>
      </c>
      <c r="B191" s="8">
        <v>0</v>
      </c>
      <c r="C191" s="8">
        <v>628.5</v>
      </c>
      <c r="D191" s="8">
        <v>277.5</v>
      </c>
      <c r="E191" s="8">
        <v>0</v>
      </c>
      <c r="F191" s="8">
        <v>322.5</v>
      </c>
      <c r="G191" s="8">
        <v>4105.5</v>
      </c>
      <c r="H191" s="8">
        <v>50.5</v>
      </c>
      <c r="I191" s="8">
        <v>0</v>
      </c>
      <c r="J191" s="8">
        <v>0</v>
      </c>
      <c r="K191" s="8">
        <v>2965</v>
      </c>
      <c r="L191" s="8">
        <v>932</v>
      </c>
      <c r="M191" s="8">
        <v>3.5</v>
      </c>
      <c r="N191" s="8">
        <v>9284.9</v>
      </c>
      <c r="O191" s="8">
        <v>9285</v>
      </c>
      <c r="P191" s="8">
        <v>0.1</v>
      </c>
      <c r="Q191" s="8">
        <v>0</v>
      </c>
    </row>
    <row r="192" spans="1:17" ht="15" thickBot="1" x14ac:dyDescent="0.4">
      <c r="A192" s="7" t="s">
        <v>158</v>
      </c>
      <c r="B192" s="8">
        <v>0</v>
      </c>
      <c r="C192" s="8">
        <v>424.5</v>
      </c>
      <c r="D192" s="8">
        <v>0</v>
      </c>
      <c r="E192" s="8">
        <v>0</v>
      </c>
      <c r="F192" s="8">
        <v>330.5</v>
      </c>
      <c r="G192" s="8">
        <v>8968.4</v>
      </c>
      <c r="H192" s="8">
        <v>51.5</v>
      </c>
      <c r="I192" s="8">
        <v>973.5</v>
      </c>
      <c r="J192" s="8">
        <v>0</v>
      </c>
      <c r="K192" s="8">
        <v>0</v>
      </c>
      <c r="L192" s="8">
        <v>671.5</v>
      </c>
      <c r="M192" s="8">
        <v>0</v>
      </c>
      <c r="N192" s="8">
        <v>11419.9</v>
      </c>
      <c r="O192" s="8">
        <v>11420</v>
      </c>
      <c r="P192" s="8">
        <v>0.1</v>
      </c>
      <c r="Q192" s="8">
        <v>0</v>
      </c>
    </row>
    <row r="193" spans="1:17" ht="15" thickBot="1" x14ac:dyDescent="0.4">
      <c r="A193" s="7" t="s">
        <v>159</v>
      </c>
      <c r="B193" s="8">
        <v>0</v>
      </c>
      <c r="C193" s="8">
        <v>372</v>
      </c>
      <c r="D193" s="8">
        <v>65.5</v>
      </c>
      <c r="E193" s="8">
        <v>0</v>
      </c>
      <c r="F193" s="8">
        <v>262.5</v>
      </c>
      <c r="G193" s="8">
        <v>8968.4</v>
      </c>
      <c r="H193" s="8">
        <v>0</v>
      </c>
      <c r="I193" s="8">
        <v>109.5</v>
      </c>
      <c r="J193" s="8">
        <v>0</v>
      </c>
      <c r="K193" s="8">
        <v>0</v>
      </c>
      <c r="L193" s="8">
        <v>1034</v>
      </c>
      <c r="M193" s="8">
        <v>0</v>
      </c>
      <c r="N193" s="8">
        <v>10811.9</v>
      </c>
      <c r="O193" s="8">
        <v>10812</v>
      </c>
      <c r="P193" s="8">
        <v>0.1</v>
      </c>
      <c r="Q193" s="8">
        <v>0</v>
      </c>
    </row>
    <row r="194" spans="1:17" ht="15" thickBot="1" x14ac:dyDescent="0.4">
      <c r="A194" s="7" t="s">
        <v>160</v>
      </c>
      <c r="B194" s="8">
        <v>0</v>
      </c>
      <c r="C194" s="8">
        <v>424.5</v>
      </c>
      <c r="D194" s="8">
        <v>0</v>
      </c>
      <c r="E194" s="8">
        <v>0</v>
      </c>
      <c r="F194" s="8">
        <v>330.5</v>
      </c>
      <c r="G194" s="8">
        <v>8968.4</v>
      </c>
      <c r="H194" s="8">
        <v>51.5</v>
      </c>
      <c r="I194" s="8">
        <v>573.5</v>
      </c>
      <c r="J194" s="8">
        <v>0</v>
      </c>
      <c r="K194" s="8">
        <v>0</v>
      </c>
      <c r="L194" s="8">
        <v>671.5</v>
      </c>
      <c r="M194" s="8">
        <v>0</v>
      </c>
      <c r="N194" s="8">
        <v>11019.9</v>
      </c>
      <c r="O194" s="8">
        <v>11020</v>
      </c>
      <c r="P194" s="8">
        <v>0.1</v>
      </c>
      <c r="Q194" s="8">
        <v>0</v>
      </c>
    </row>
    <row r="195" spans="1:17" ht="15" thickBot="1" x14ac:dyDescent="0.4">
      <c r="A195" s="7" t="s">
        <v>161</v>
      </c>
      <c r="B195" s="8">
        <v>0</v>
      </c>
      <c r="C195" s="8">
        <v>627.5</v>
      </c>
      <c r="D195" s="8">
        <v>2400</v>
      </c>
      <c r="E195" s="8">
        <v>0</v>
      </c>
      <c r="F195" s="8">
        <v>166.5</v>
      </c>
      <c r="G195" s="8">
        <v>2193.5</v>
      </c>
      <c r="H195" s="8">
        <v>0</v>
      </c>
      <c r="I195" s="8">
        <v>0</v>
      </c>
      <c r="J195" s="8">
        <v>0</v>
      </c>
      <c r="K195" s="8">
        <v>2965</v>
      </c>
      <c r="L195" s="8">
        <v>1034</v>
      </c>
      <c r="M195" s="8">
        <v>3.5</v>
      </c>
      <c r="N195" s="8">
        <v>9389.9</v>
      </c>
      <c r="O195" s="8">
        <v>9390</v>
      </c>
      <c r="P195" s="8">
        <v>0.1</v>
      </c>
      <c r="Q195" s="8">
        <v>0</v>
      </c>
    </row>
    <row r="196" spans="1:17" ht="15" thickBot="1" x14ac:dyDescent="0.4">
      <c r="A196" s="7" t="s">
        <v>162</v>
      </c>
      <c r="B196" s="8">
        <v>0</v>
      </c>
      <c r="C196" s="8">
        <v>0</v>
      </c>
      <c r="D196" s="8">
        <v>0</v>
      </c>
      <c r="E196" s="8">
        <v>0</v>
      </c>
      <c r="F196" s="8">
        <v>166.5</v>
      </c>
      <c r="G196" s="8">
        <v>9440.9</v>
      </c>
      <c r="H196" s="8">
        <v>51.5</v>
      </c>
      <c r="I196" s="8">
        <v>1388.5</v>
      </c>
      <c r="J196" s="8">
        <v>0</v>
      </c>
      <c r="K196" s="8">
        <v>0</v>
      </c>
      <c r="L196" s="8">
        <v>671.5</v>
      </c>
      <c r="M196" s="8">
        <v>0</v>
      </c>
      <c r="N196" s="8">
        <v>11718.9</v>
      </c>
      <c r="O196" s="8">
        <v>11719</v>
      </c>
      <c r="P196" s="8">
        <v>0.1</v>
      </c>
      <c r="Q196" s="8">
        <v>0</v>
      </c>
    </row>
    <row r="197" spans="1:17" ht="15" thickBot="1" x14ac:dyDescent="0.4">
      <c r="A197" s="7" t="s">
        <v>163</v>
      </c>
      <c r="B197" s="8">
        <v>50.5</v>
      </c>
      <c r="C197" s="8">
        <v>696.5</v>
      </c>
      <c r="D197" s="8">
        <v>0</v>
      </c>
      <c r="E197" s="8">
        <v>0</v>
      </c>
      <c r="F197" s="8">
        <v>4173.5</v>
      </c>
      <c r="G197" s="8">
        <v>5060</v>
      </c>
      <c r="H197" s="8">
        <v>51.5</v>
      </c>
      <c r="I197" s="8">
        <v>0</v>
      </c>
      <c r="J197" s="8">
        <v>0</v>
      </c>
      <c r="K197" s="8">
        <v>4.5</v>
      </c>
      <c r="L197" s="8">
        <v>0</v>
      </c>
      <c r="M197" s="8">
        <v>3.5</v>
      </c>
      <c r="N197" s="8">
        <v>10039.9</v>
      </c>
      <c r="O197" s="8">
        <v>10040</v>
      </c>
      <c r="P197" s="8">
        <v>0.1</v>
      </c>
      <c r="Q197" s="8">
        <v>0</v>
      </c>
    </row>
    <row r="198" spans="1:17" ht="15" thickBot="1" x14ac:dyDescent="0.4">
      <c r="A198" s="7" t="s">
        <v>164</v>
      </c>
      <c r="B198" s="8">
        <v>0</v>
      </c>
      <c r="C198" s="8">
        <v>627.5</v>
      </c>
      <c r="D198" s="8">
        <v>0</v>
      </c>
      <c r="E198" s="8">
        <v>0</v>
      </c>
      <c r="F198" s="8">
        <v>778</v>
      </c>
      <c r="G198" s="8">
        <v>8454.4</v>
      </c>
      <c r="H198" s="8">
        <v>51.5</v>
      </c>
      <c r="I198" s="8">
        <v>0</v>
      </c>
      <c r="J198" s="8">
        <v>0</v>
      </c>
      <c r="K198" s="8">
        <v>0</v>
      </c>
      <c r="L198" s="8">
        <v>507</v>
      </c>
      <c r="M198" s="8">
        <v>3.5</v>
      </c>
      <c r="N198" s="8">
        <v>10421.9</v>
      </c>
      <c r="O198" s="8">
        <v>10422</v>
      </c>
      <c r="P198" s="8">
        <v>0.1</v>
      </c>
      <c r="Q198" s="8">
        <v>0</v>
      </c>
    </row>
    <row r="199" spans="1:17" ht="15" thickBot="1" x14ac:dyDescent="0.4">
      <c r="A199" s="7" t="s">
        <v>165</v>
      </c>
      <c r="B199" s="8">
        <v>0</v>
      </c>
      <c r="C199" s="8">
        <v>424.5</v>
      </c>
      <c r="D199" s="8">
        <v>0</v>
      </c>
      <c r="E199" s="8">
        <v>0</v>
      </c>
      <c r="F199" s="8">
        <v>330.5</v>
      </c>
      <c r="G199" s="8">
        <v>8968.4</v>
      </c>
      <c r="H199" s="8">
        <v>51.5</v>
      </c>
      <c r="I199" s="8">
        <v>109.5</v>
      </c>
      <c r="J199" s="8">
        <v>0</v>
      </c>
      <c r="K199" s="8">
        <v>0</v>
      </c>
      <c r="L199" s="8">
        <v>932</v>
      </c>
      <c r="M199" s="8">
        <v>0</v>
      </c>
      <c r="N199" s="8">
        <v>10816.4</v>
      </c>
      <c r="O199" s="8">
        <v>10816</v>
      </c>
      <c r="P199" s="8">
        <v>-0.4</v>
      </c>
      <c r="Q199" s="8">
        <v>0</v>
      </c>
    </row>
    <row r="200" spans="1:17" ht="15" thickBot="1" x14ac:dyDescent="0.4">
      <c r="A200" s="7" t="s">
        <v>166</v>
      </c>
      <c r="B200" s="8">
        <v>0</v>
      </c>
      <c r="C200" s="8">
        <v>683</v>
      </c>
      <c r="D200" s="8">
        <v>0</v>
      </c>
      <c r="E200" s="8">
        <v>0</v>
      </c>
      <c r="F200" s="8">
        <v>1344</v>
      </c>
      <c r="G200" s="8">
        <v>8454.4</v>
      </c>
      <c r="H200" s="8">
        <v>51.5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10532.9</v>
      </c>
      <c r="O200" s="8">
        <v>10533</v>
      </c>
      <c r="P200" s="8">
        <v>0.1</v>
      </c>
      <c r="Q200" s="8">
        <v>0</v>
      </c>
    </row>
    <row r="201" spans="1:17" ht="15" thickBot="1" x14ac:dyDescent="0.4">
      <c r="A201" s="7" t="s">
        <v>167</v>
      </c>
      <c r="B201" s="8">
        <v>0</v>
      </c>
      <c r="C201" s="8">
        <v>682</v>
      </c>
      <c r="D201" s="8">
        <v>0</v>
      </c>
      <c r="E201" s="8">
        <v>0</v>
      </c>
      <c r="F201" s="8">
        <v>1284.5</v>
      </c>
      <c r="G201" s="8">
        <v>8248.9</v>
      </c>
      <c r="H201" s="8">
        <v>51.5</v>
      </c>
      <c r="I201" s="8">
        <v>0</v>
      </c>
      <c r="J201" s="8">
        <v>0</v>
      </c>
      <c r="K201" s="8">
        <v>4.5</v>
      </c>
      <c r="L201" s="8">
        <v>54</v>
      </c>
      <c r="M201" s="8">
        <v>3.5</v>
      </c>
      <c r="N201" s="8">
        <v>10328.9</v>
      </c>
      <c r="O201" s="8">
        <v>10329</v>
      </c>
      <c r="P201" s="8">
        <v>0.1</v>
      </c>
      <c r="Q201" s="8">
        <v>0</v>
      </c>
    </row>
    <row r="202" spans="1:17" ht="15" thickBot="1" x14ac:dyDescent="0.4">
      <c r="A202" s="7" t="s">
        <v>168</v>
      </c>
      <c r="B202" s="8">
        <v>0</v>
      </c>
      <c r="C202" s="8">
        <v>696.5</v>
      </c>
      <c r="D202" s="8">
        <v>0</v>
      </c>
      <c r="E202" s="8">
        <v>0</v>
      </c>
      <c r="F202" s="8">
        <v>1444</v>
      </c>
      <c r="G202" s="8">
        <v>4712.5</v>
      </c>
      <c r="H202" s="8">
        <v>51.5</v>
      </c>
      <c r="I202" s="8">
        <v>0</v>
      </c>
      <c r="J202" s="8">
        <v>0</v>
      </c>
      <c r="K202" s="8">
        <v>2759</v>
      </c>
      <c r="L202" s="8">
        <v>0</v>
      </c>
      <c r="M202" s="8">
        <v>3.5</v>
      </c>
      <c r="N202" s="8">
        <v>9666.9</v>
      </c>
      <c r="O202" s="8">
        <v>9667</v>
      </c>
      <c r="P202" s="8">
        <v>0.1</v>
      </c>
      <c r="Q202" s="8">
        <v>0</v>
      </c>
    </row>
    <row r="203" spans="1:17" ht="15" thickBot="1" x14ac:dyDescent="0.4">
      <c r="A203" s="7" t="s">
        <v>169</v>
      </c>
      <c r="B203" s="8">
        <v>0</v>
      </c>
      <c r="C203" s="8">
        <v>372</v>
      </c>
      <c r="D203" s="8">
        <v>0</v>
      </c>
      <c r="E203" s="8">
        <v>0</v>
      </c>
      <c r="F203" s="8">
        <v>322.5</v>
      </c>
      <c r="G203" s="8">
        <v>9269.9</v>
      </c>
      <c r="H203" s="8">
        <v>51.5</v>
      </c>
      <c r="I203" s="8">
        <v>629.5</v>
      </c>
      <c r="J203" s="8">
        <v>0</v>
      </c>
      <c r="K203" s="8">
        <v>0</v>
      </c>
      <c r="L203" s="8">
        <v>671.5</v>
      </c>
      <c r="M203" s="8">
        <v>0</v>
      </c>
      <c r="N203" s="8">
        <v>11316.9</v>
      </c>
      <c r="O203" s="8">
        <v>11317</v>
      </c>
      <c r="P203" s="8">
        <v>0.1</v>
      </c>
      <c r="Q203" s="8">
        <v>0</v>
      </c>
    </row>
    <row r="204" spans="1:17" ht="15" thickBot="1" x14ac:dyDescent="0.4">
      <c r="A204" s="7" t="s">
        <v>170</v>
      </c>
      <c r="B204" s="8">
        <v>0</v>
      </c>
      <c r="C204" s="8">
        <v>627.5</v>
      </c>
      <c r="D204" s="8">
        <v>0</v>
      </c>
      <c r="E204" s="8">
        <v>0</v>
      </c>
      <c r="F204" s="8">
        <v>778</v>
      </c>
      <c r="G204" s="8">
        <v>8657.9</v>
      </c>
      <c r="H204" s="8">
        <v>51.5</v>
      </c>
      <c r="I204" s="8">
        <v>0</v>
      </c>
      <c r="J204" s="8">
        <v>0</v>
      </c>
      <c r="K204" s="8">
        <v>0</v>
      </c>
      <c r="L204" s="8">
        <v>507</v>
      </c>
      <c r="M204" s="8">
        <v>0</v>
      </c>
      <c r="N204" s="8">
        <v>10621.9</v>
      </c>
      <c r="O204" s="8">
        <v>10622</v>
      </c>
      <c r="P204" s="8">
        <v>0.1</v>
      </c>
      <c r="Q204" s="8">
        <v>0</v>
      </c>
    </row>
    <row r="205" spans="1:17" ht="15" thickBot="1" x14ac:dyDescent="0.4">
      <c r="A205" s="7" t="s">
        <v>171</v>
      </c>
      <c r="B205" s="8">
        <v>0</v>
      </c>
      <c r="C205" s="8">
        <v>627.5</v>
      </c>
      <c r="D205" s="8">
        <v>65.5</v>
      </c>
      <c r="E205" s="8">
        <v>0</v>
      </c>
      <c r="F205" s="8">
        <v>496</v>
      </c>
      <c r="G205" s="8">
        <v>8198.4</v>
      </c>
      <c r="H205" s="8">
        <v>51.5</v>
      </c>
      <c r="I205" s="8">
        <v>0</v>
      </c>
      <c r="J205" s="8">
        <v>0</v>
      </c>
      <c r="K205" s="8">
        <v>4.5</v>
      </c>
      <c r="L205" s="8">
        <v>671.5</v>
      </c>
      <c r="M205" s="8">
        <v>3.5</v>
      </c>
      <c r="N205" s="8">
        <v>10118.4</v>
      </c>
      <c r="O205" s="8">
        <v>10119</v>
      </c>
      <c r="P205" s="8">
        <v>0.6</v>
      </c>
      <c r="Q205" s="8">
        <v>0.01</v>
      </c>
    </row>
    <row r="206" spans="1:17" ht="15" thickBot="1" x14ac:dyDescent="0.4"/>
    <row r="207" spans="1:17" ht="15" thickBot="1" x14ac:dyDescent="0.4">
      <c r="A207" s="9" t="s">
        <v>64</v>
      </c>
      <c r="B207" s="10">
        <v>24153.4</v>
      </c>
    </row>
    <row r="208" spans="1:17" ht="15" thickBot="1" x14ac:dyDescent="0.4">
      <c r="A208" s="9" t="s">
        <v>283</v>
      </c>
      <c r="B208" s="10">
        <v>0</v>
      </c>
    </row>
    <row r="209" spans="1:2" ht="15" thickBot="1" x14ac:dyDescent="0.4">
      <c r="A209" s="9" t="s">
        <v>66</v>
      </c>
      <c r="B209" s="10">
        <v>482678.7</v>
      </c>
    </row>
    <row r="210" spans="1:2" ht="15" thickBot="1" x14ac:dyDescent="0.4">
      <c r="A210" s="9" t="s">
        <v>67</v>
      </c>
      <c r="B210" s="10">
        <v>482680</v>
      </c>
    </row>
    <row r="211" spans="1:2" ht="15" thickBot="1" x14ac:dyDescent="0.4">
      <c r="A211" s="9" t="s">
        <v>68</v>
      </c>
      <c r="B211" s="10">
        <v>-1.3</v>
      </c>
    </row>
    <row r="212" spans="1:2" ht="20" thickBot="1" x14ac:dyDescent="0.4">
      <c r="A212" s="9" t="s">
        <v>69</v>
      </c>
      <c r="B212" s="10"/>
    </row>
    <row r="213" spans="1:2" ht="20" thickBot="1" x14ac:dyDescent="0.4">
      <c r="A213" s="9" t="s">
        <v>70</v>
      </c>
      <c r="B213" s="10"/>
    </row>
    <row r="214" spans="1:2" ht="15" thickBot="1" x14ac:dyDescent="0.4">
      <c r="A214" s="9" t="s">
        <v>71</v>
      </c>
      <c r="B214" s="10">
        <v>0</v>
      </c>
    </row>
    <row r="216" spans="1:2" x14ac:dyDescent="0.35">
      <c r="A216" s="1" t="s">
        <v>95</v>
      </c>
    </row>
    <row r="218" spans="1:2" x14ac:dyDescent="0.35">
      <c r="A218" s="11" t="s">
        <v>284</v>
      </c>
    </row>
    <row r="219" spans="1:2" x14ac:dyDescent="0.35">
      <c r="A219" s="11" t="s">
        <v>285</v>
      </c>
    </row>
  </sheetData>
  <hyperlinks>
    <hyperlink ref="A216" r:id="rId1" display="https://miau.my-x.hu/myx-free/coco/test/363063720191216200741.html" xr:uid="{46BCBA42-9D77-4576-8362-5A42335C339B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EADF7-79CC-4A0C-9816-F8DA548DBD45}">
  <sheetPr>
    <tabColor rgb="FFFF0000"/>
  </sheetPr>
  <dimension ref="A1:Q226"/>
  <sheetViews>
    <sheetView topLeftCell="A106" workbookViewId="0">
      <selection activeCell="N114" sqref="N114"/>
    </sheetView>
  </sheetViews>
  <sheetFormatPr defaultRowHeight="14.5" x14ac:dyDescent="0.35"/>
  <cols>
    <col min="1" max="1" width="24.1796875" bestFit="1" customWidth="1"/>
  </cols>
  <sheetData>
    <row r="1" spans="1:14" ht="18" x14ac:dyDescent="0.35">
      <c r="A1" s="3"/>
    </row>
    <row r="2" spans="1:14" x14ac:dyDescent="0.35">
      <c r="A2" s="4"/>
    </row>
    <row r="5" spans="1:14" ht="15" x14ac:dyDescent="0.35">
      <c r="A5" s="5" t="s">
        <v>18</v>
      </c>
      <c r="B5" s="6">
        <v>9334352</v>
      </c>
      <c r="C5" s="5" t="s">
        <v>20</v>
      </c>
      <c r="D5" s="17">
        <v>47</v>
      </c>
      <c r="E5" s="5" t="s">
        <v>21</v>
      </c>
      <c r="F5" s="6">
        <v>12</v>
      </c>
      <c r="G5" s="5" t="s">
        <v>22</v>
      </c>
      <c r="H5" s="17">
        <v>48</v>
      </c>
      <c r="I5" s="5" t="s">
        <v>23</v>
      </c>
      <c r="J5" s="6">
        <v>0</v>
      </c>
      <c r="K5" s="5" t="s">
        <v>24</v>
      </c>
      <c r="L5" s="6" t="s">
        <v>403</v>
      </c>
    </row>
    <row r="6" spans="1:14" ht="18.5" thickBot="1" x14ac:dyDescent="0.4">
      <c r="A6" s="3"/>
    </row>
    <row r="7" spans="1:14" ht="15" thickBot="1" x14ac:dyDescent="0.4">
      <c r="A7" s="7" t="s">
        <v>26</v>
      </c>
      <c r="B7" s="7" t="s">
        <v>27</v>
      </c>
      <c r="C7" s="7" t="s">
        <v>28</v>
      </c>
      <c r="D7" s="7" t="s">
        <v>77</v>
      </c>
      <c r="E7" s="7" t="s">
        <v>78</v>
      </c>
      <c r="F7" s="7" t="s">
        <v>112</v>
      </c>
      <c r="G7" s="7" t="s">
        <v>113</v>
      </c>
      <c r="H7" s="7" t="s">
        <v>114</v>
      </c>
      <c r="I7" s="7" t="s">
        <v>115</v>
      </c>
      <c r="J7" s="7" t="s">
        <v>116</v>
      </c>
      <c r="K7" s="7" t="s">
        <v>117</v>
      </c>
      <c r="L7" s="7" t="s">
        <v>118</v>
      </c>
      <c r="M7" s="7" t="s">
        <v>119</v>
      </c>
      <c r="N7" s="7" t="s">
        <v>120</v>
      </c>
    </row>
    <row r="8" spans="1:14" ht="15" thickBot="1" x14ac:dyDescent="0.4">
      <c r="A8" s="7" t="s">
        <v>1</v>
      </c>
      <c r="B8" s="8">
        <v>15</v>
      </c>
      <c r="C8" s="8">
        <v>42</v>
      </c>
      <c r="D8" s="8">
        <v>34</v>
      </c>
      <c r="E8" s="8">
        <v>7</v>
      </c>
      <c r="F8" s="8">
        <v>40</v>
      </c>
      <c r="G8" s="8">
        <v>5</v>
      </c>
      <c r="H8" s="8">
        <v>34</v>
      </c>
      <c r="I8" s="8">
        <v>4</v>
      </c>
      <c r="J8" s="8">
        <v>9</v>
      </c>
      <c r="K8" s="8">
        <v>44</v>
      </c>
      <c r="L8" s="8">
        <v>15</v>
      </c>
      <c r="M8" s="8">
        <v>45</v>
      </c>
      <c r="N8" s="8">
        <v>11216</v>
      </c>
    </row>
    <row r="9" spans="1:14" ht="15" thickBot="1" x14ac:dyDescent="0.4">
      <c r="A9" s="7" t="s">
        <v>2</v>
      </c>
      <c r="B9" s="8">
        <v>37</v>
      </c>
      <c r="C9" s="8">
        <v>8</v>
      </c>
      <c r="D9" s="8">
        <v>12</v>
      </c>
      <c r="E9" s="8">
        <v>41</v>
      </c>
      <c r="F9" s="8">
        <v>23</v>
      </c>
      <c r="G9" s="8">
        <v>40</v>
      </c>
      <c r="H9" s="8">
        <v>18</v>
      </c>
      <c r="I9" s="8">
        <v>43</v>
      </c>
      <c r="J9" s="8">
        <v>26</v>
      </c>
      <c r="K9" s="8">
        <v>9</v>
      </c>
      <c r="L9" s="8">
        <v>31</v>
      </c>
      <c r="M9" s="8">
        <v>6</v>
      </c>
      <c r="N9" s="8">
        <v>8778</v>
      </c>
    </row>
    <row r="10" spans="1:14" ht="15" thickBot="1" x14ac:dyDescent="0.4">
      <c r="A10" s="7" t="s">
        <v>3</v>
      </c>
      <c r="B10" s="8">
        <v>15</v>
      </c>
      <c r="C10" s="8">
        <v>35</v>
      </c>
      <c r="D10" s="8">
        <v>34</v>
      </c>
      <c r="E10" s="8">
        <v>14</v>
      </c>
      <c r="F10" s="8">
        <v>25</v>
      </c>
      <c r="G10" s="8">
        <v>12</v>
      </c>
      <c r="H10" s="8">
        <v>27</v>
      </c>
      <c r="I10" s="8">
        <v>8</v>
      </c>
      <c r="J10" s="8">
        <v>24</v>
      </c>
      <c r="K10" s="8">
        <v>37</v>
      </c>
      <c r="L10" s="8">
        <v>22</v>
      </c>
      <c r="M10" s="8">
        <v>41</v>
      </c>
      <c r="N10" s="8">
        <v>10919</v>
      </c>
    </row>
    <row r="11" spans="1:14" ht="15" thickBot="1" x14ac:dyDescent="0.4">
      <c r="A11" s="7" t="s">
        <v>4</v>
      </c>
      <c r="B11" s="8">
        <v>21</v>
      </c>
      <c r="C11" s="8">
        <v>8</v>
      </c>
      <c r="D11" s="8">
        <v>28</v>
      </c>
      <c r="E11" s="8">
        <v>41</v>
      </c>
      <c r="F11" s="8">
        <v>12</v>
      </c>
      <c r="G11" s="8">
        <v>34</v>
      </c>
      <c r="H11" s="8">
        <v>11</v>
      </c>
      <c r="I11" s="8">
        <v>33</v>
      </c>
      <c r="J11" s="8">
        <v>37</v>
      </c>
      <c r="K11" s="8">
        <v>15</v>
      </c>
      <c r="L11" s="8">
        <v>38</v>
      </c>
      <c r="M11" s="8">
        <v>16</v>
      </c>
      <c r="N11" s="8">
        <v>9471</v>
      </c>
    </row>
    <row r="12" spans="1:14" ht="15" thickBot="1" x14ac:dyDescent="0.4">
      <c r="A12" s="7" t="s">
        <v>5</v>
      </c>
      <c r="B12" s="8">
        <v>1</v>
      </c>
      <c r="C12" s="8">
        <v>31</v>
      </c>
      <c r="D12" s="8">
        <v>48</v>
      </c>
      <c r="E12" s="8">
        <v>18</v>
      </c>
      <c r="F12" s="8">
        <v>13</v>
      </c>
      <c r="G12" s="8">
        <v>13</v>
      </c>
      <c r="H12" s="8">
        <v>13</v>
      </c>
      <c r="I12" s="8">
        <v>4</v>
      </c>
      <c r="J12" s="8">
        <v>36</v>
      </c>
      <c r="K12" s="8">
        <v>36</v>
      </c>
      <c r="L12" s="8">
        <v>36</v>
      </c>
      <c r="M12" s="8">
        <v>45</v>
      </c>
      <c r="N12" s="8">
        <v>11228</v>
      </c>
    </row>
    <row r="13" spans="1:14" ht="15" thickBot="1" x14ac:dyDescent="0.4">
      <c r="A13" s="7" t="s">
        <v>6</v>
      </c>
      <c r="B13" s="8">
        <v>15</v>
      </c>
      <c r="C13" s="8">
        <v>4</v>
      </c>
      <c r="D13" s="8">
        <v>34</v>
      </c>
      <c r="E13" s="8">
        <v>45</v>
      </c>
      <c r="F13" s="8">
        <v>4</v>
      </c>
      <c r="G13" s="8">
        <v>33</v>
      </c>
      <c r="H13" s="8">
        <v>3</v>
      </c>
      <c r="I13" s="8">
        <v>33</v>
      </c>
      <c r="J13" s="8">
        <v>45</v>
      </c>
      <c r="K13" s="8">
        <v>16</v>
      </c>
      <c r="L13" s="8">
        <v>46</v>
      </c>
      <c r="M13" s="8">
        <v>16</v>
      </c>
      <c r="N13" s="8">
        <v>9467</v>
      </c>
    </row>
    <row r="14" spans="1:14" ht="15" thickBot="1" x14ac:dyDescent="0.4">
      <c r="A14" s="7" t="s">
        <v>7</v>
      </c>
      <c r="B14" s="8">
        <v>21</v>
      </c>
      <c r="C14" s="8">
        <v>45</v>
      </c>
      <c r="D14" s="8">
        <v>28</v>
      </c>
      <c r="E14" s="8">
        <v>4</v>
      </c>
      <c r="F14" s="8">
        <v>46</v>
      </c>
      <c r="G14" s="8">
        <v>2</v>
      </c>
      <c r="H14" s="8">
        <v>43</v>
      </c>
      <c r="I14" s="8">
        <v>6</v>
      </c>
      <c r="J14" s="8">
        <v>3</v>
      </c>
      <c r="K14" s="8">
        <v>47</v>
      </c>
      <c r="L14" s="8">
        <v>6</v>
      </c>
      <c r="M14" s="8">
        <v>43</v>
      </c>
      <c r="N14" s="8">
        <v>11113</v>
      </c>
    </row>
    <row r="15" spans="1:14" ht="15" thickBot="1" x14ac:dyDescent="0.4">
      <c r="A15" s="7" t="s">
        <v>8</v>
      </c>
      <c r="B15" s="8">
        <v>1</v>
      </c>
      <c r="C15" s="8">
        <v>24</v>
      </c>
      <c r="D15" s="8">
        <v>48</v>
      </c>
      <c r="E15" s="8">
        <v>25</v>
      </c>
      <c r="F15" s="8">
        <v>8</v>
      </c>
      <c r="G15" s="8">
        <v>17</v>
      </c>
      <c r="H15" s="8">
        <v>8</v>
      </c>
      <c r="I15" s="8">
        <v>10</v>
      </c>
      <c r="J15" s="8">
        <v>41</v>
      </c>
      <c r="K15" s="8">
        <v>32</v>
      </c>
      <c r="L15" s="8">
        <v>41</v>
      </c>
      <c r="M15" s="8">
        <v>39</v>
      </c>
      <c r="N15" s="8">
        <v>10832</v>
      </c>
    </row>
    <row r="16" spans="1:14" ht="15" thickBot="1" x14ac:dyDescent="0.4">
      <c r="A16" s="7" t="s">
        <v>9</v>
      </c>
      <c r="B16" s="8">
        <v>37</v>
      </c>
      <c r="C16" s="8">
        <v>26</v>
      </c>
      <c r="D16" s="8">
        <v>12</v>
      </c>
      <c r="E16" s="8">
        <v>23</v>
      </c>
      <c r="F16" s="8">
        <v>32</v>
      </c>
      <c r="G16" s="8">
        <v>35</v>
      </c>
      <c r="H16" s="8">
        <v>37</v>
      </c>
      <c r="I16" s="8">
        <v>33</v>
      </c>
      <c r="J16" s="8">
        <v>17</v>
      </c>
      <c r="K16" s="8">
        <v>14</v>
      </c>
      <c r="L16" s="8">
        <v>12</v>
      </c>
      <c r="M16" s="8">
        <v>16</v>
      </c>
      <c r="N16" s="8">
        <v>9485</v>
      </c>
    </row>
    <row r="17" spans="1:14" ht="15" thickBot="1" x14ac:dyDescent="0.4">
      <c r="A17" s="7" t="s">
        <v>10</v>
      </c>
      <c r="B17" s="8">
        <v>48</v>
      </c>
      <c r="C17" s="8">
        <v>18</v>
      </c>
      <c r="D17" s="8">
        <v>1</v>
      </c>
      <c r="E17" s="8">
        <v>31</v>
      </c>
      <c r="F17" s="8">
        <v>45</v>
      </c>
      <c r="G17" s="8">
        <v>48</v>
      </c>
      <c r="H17" s="8">
        <v>41</v>
      </c>
      <c r="I17" s="8">
        <v>43</v>
      </c>
      <c r="J17" s="8">
        <v>4</v>
      </c>
      <c r="K17" s="8">
        <v>1</v>
      </c>
      <c r="L17" s="8">
        <v>8</v>
      </c>
      <c r="M17" s="8">
        <v>6</v>
      </c>
      <c r="N17" s="8">
        <v>8786</v>
      </c>
    </row>
    <row r="18" spans="1:14" ht="15" thickBot="1" x14ac:dyDescent="0.4">
      <c r="A18" s="7" t="s">
        <v>11</v>
      </c>
      <c r="B18" s="8">
        <v>44</v>
      </c>
      <c r="C18" s="8">
        <v>4</v>
      </c>
      <c r="D18" s="8">
        <v>5</v>
      </c>
      <c r="E18" s="8">
        <v>45</v>
      </c>
      <c r="F18" s="8">
        <v>30</v>
      </c>
      <c r="G18" s="8">
        <v>46</v>
      </c>
      <c r="H18" s="8">
        <v>18</v>
      </c>
      <c r="I18" s="8">
        <v>48</v>
      </c>
      <c r="J18" s="8">
        <v>19</v>
      </c>
      <c r="K18" s="8">
        <v>3</v>
      </c>
      <c r="L18" s="8">
        <v>31</v>
      </c>
      <c r="M18" s="8">
        <v>1</v>
      </c>
      <c r="N18" s="8">
        <v>8378</v>
      </c>
    </row>
    <row r="19" spans="1:14" ht="15" thickBot="1" x14ac:dyDescent="0.4">
      <c r="A19" s="7" t="s">
        <v>12</v>
      </c>
      <c r="B19" s="8">
        <v>1</v>
      </c>
      <c r="C19" s="8">
        <v>18</v>
      </c>
      <c r="D19" s="8">
        <v>48</v>
      </c>
      <c r="E19" s="8">
        <v>31</v>
      </c>
      <c r="F19" s="8">
        <v>7</v>
      </c>
      <c r="G19" s="8">
        <v>18</v>
      </c>
      <c r="H19" s="8">
        <v>3</v>
      </c>
      <c r="I19" s="8">
        <v>13</v>
      </c>
      <c r="J19" s="8">
        <v>42</v>
      </c>
      <c r="K19" s="8">
        <v>31</v>
      </c>
      <c r="L19" s="8">
        <v>46</v>
      </c>
      <c r="M19" s="8">
        <v>36</v>
      </c>
      <c r="N19" s="8">
        <v>10733</v>
      </c>
    </row>
    <row r="20" spans="1:14" ht="15" thickBot="1" x14ac:dyDescent="0.4">
      <c r="A20" s="7" t="s">
        <v>13</v>
      </c>
      <c r="B20" s="8">
        <v>21</v>
      </c>
      <c r="C20" s="8">
        <v>26</v>
      </c>
      <c r="D20" s="8">
        <v>28</v>
      </c>
      <c r="E20" s="8">
        <v>23</v>
      </c>
      <c r="F20" s="8">
        <v>17</v>
      </c>
      <c r="G20" s="8">
        <v>26</v>
      </c>
      <c r="H20" s="8">
        <v>18</v>
      </c>
      <c r="I20" s="8">
        <v>25</v>
      </c>
      <c r="J20" s="8">
        <v>32</v>
      </c>
      <c r="K20" s="8">
        <v>23</v>
      </c>
      <c r="L20" s="8">
        <v>31</v>
      </c>
      <c r="M20" s="8">
        <v>24</v>
      </c>
      <c r="N20" s="8">
        <v>10222</v>
      </c>
    </row>
    <row r="21" spans="1:14" ht="15" thickBot="1" x14ac:dyDescent="0.4">
      <c r="A21" s="7" t="s">
        <v>137</v>
      </c>
      <c r="B21" s="8">
        <v>44</v>
      </c>
      <c r="C21" s="8">
        <v>10</v>
      </c>
      <c r="D21" s="8">
        <v>5</v>
      </c>
      <c r="E21" s="8">
        <v>39</v>
      </c>
      <c r="F21" s="8">
        <v>34</v>
      </c>
      <c r="G21" s="8">
        <v>45</v>
      </c>
      <c r="H21" s="8">
        <v>27</v>
      </c>
      <c r="I21" s="8">
        <v>46</v>
      </c>
      <c r="J21" s="8">
        <v>15</v>
      </c>
      <c r="K21" s="8">
        <v>4</v>
      </c>
      <c r="L21" s="8">
        <v>22</v>
      </c>
      <c r="M21" s="8">
        <v>3</v>
      </c>
      <c r="N21" s="8">
        <v>8681</v>
      </c>
    </row>
    <row r="22" spans="1:14" ht="15" thickBot="1" x14ac:dyDescent="0.4">
      <c r="A22" s="7" t="s">
        <v>138</v>
      </c>
      <c r="B22" s="8">
        <v>1</v>
      </c>
      <c r="C22" s="8">
        <v>1</v>
      </c>
      <c r="D22" s="8">
        <v>48</v>
      </c>
      <c r="E22" s="8">
        <v>48</v>
      </c>
      <c r="F22" s="8">
        <v>1</v>
      </c>
      <c r="G22" s="8">
        <v>28</v>
      </c>
      <c r="H22" s="8">
        <v>1</v>
      </c>
      <c r="I22" s="8">
        <v>28</v>
      </c>
      <c r="J22" s="8">
        <v>48</v>
      </c>
      <c r="K22" s="8">
        <v>21</v>
      </c>
      <c r="L22" s="8">
        <v>48</v>
      </c>
      <c r="M22" s="8">
        <v>21</v>
      </c>
      <c r="N22" s="8">
        <v>10040</v>
      </c>
    </row>
    <row r="23" spans="1:14" ht="15" thickBot="1" x14ac:dyDescent="0.4">
      <c r="A23" s="7" t="s">
        <v>139</v>
      </c>
      <c r="B23" s="8">
        <v>36</v>
      </c>
      <c r="C23" s="8">
        <v>45</v>
      </c>
      <c r="D23" s="8">
        <v>13</v>
      </c>
      <c r="E23" s="8">
        <v>4</v>
      </c>
      <c r="F23" s="8">
        <v>48</v>
      </c>
      <c r="G23" s="8">
        <v>5</v>
      </c>
      <c r="H23" s="8">
        <v>48</v>
      </c>
      <c r="I23" s="8">
        <v>15</v>
      </c>
      <c r="J23" s="8">
        <v>1</v>
      </c>
      <c r="K23" s="8">
        <v>44</v>
      </c>
      <c r="L23" s="8">
        <v>1</v>
      </c>
      <c r="M23" s="8">
        <v>34</v>
      </c>
      <c r="N23" s="8">
        <v>10068</v>
      </c>
    </row>
    <row r="24" spans="1:14" ht="15" thickBot="1" x14ac:dyDescent="0.4">
      <c r="A24" s="7" t="s">
        <v>140</v>
      </c>
      <c r="B24" s="8">
        <v>34</v>
      </c>
      <c r="C24" s="8">
        <v>6</v>
      </c>
      <c r="D24" s="8">
        <v>15</v>
      </c>
      <c r="E24" s="8">
        <v>43</v>
      </c>
      <c r="F24" s="8">
        <v>14</v>
      </c>
      <c r="G24" s="8">
        <v>37</v>
      </c>
      <c r="H24" s="8">
        <v>14</v>
      </c>
      <c r="I24" s="8">
        <v>40</v>
      </c>
      <c r="J24" s="8">
        <v>35</v>
      </c>
      <c r="K24" s="8">
        <v>12</v>
      </c>
      <c r="L24" s="8">
        <v>35</v>
      </c>
      <c r="M24" s="8">
        <v>9</v>
      </c>
      <c r="N24" s="8">
        <v>8974</v>
      </c>
    </row>
    <row r="25" spans="1:14" ht="15" thickBot="1" x14ac:dyDescent="0.4">
      <c r="A25" s="7" t="s">
        <v>141</v>
      </c>
      <c r="B25" s="8">
        <v>41</v>
      </c>
      <c r="C25" s="8">
        <v>14</v>
      </c>
      <c r="D25" s="8">
        <v>8</v>
      </c>
      <c r="E25" s="8">
        <v>35</v>
      </c>
      <c r="F25" s="8">
        <v>29</v>
      </c>
      <c r="G25" s="8">
        <v>41</v>
      </c>
      <c r="H25" s="8">
        <v>27</v>
      </c>
      <c r="I25" s="8">
        <v>41</v>
      </c>
      <c r="J25" s="8">
        <v>20</v>
      </c>
      <c r="K25" s="8">
        <v>8</v>
      </c>
      <c r="L25" s="8">
        <v>22</v>
      </c>
      <c r="M25" s="8">
        <v>8</v>
      </c>
      <c r="N25" s="8">
        <v>8881</v>
      </c>
    </row>
    <row r="26" spans="1:14" ht="15" thickBot="1" x14ac:dyDescent="0.4">
      <c r="A26" s="7" t="s">
        <v>142</v>
      </c>
      <c r="B26" s="8">
        <v>37</v>
      </c>
      <c r="C26" s="8">
        <v>1</v>
      </c>
      <c r="D26" s="8">
        <v>12</v>
      </c>
      <c r="E26" s="8">
        <v>48</v>
      </c>
      <c r="F26" s="8">
        <v>21</v>
      </c>
      <c r="G26" s="8">
        <v>42</v>
      </c>
      <c r="H26" s="8">
        <v>15</v>
      </c>
      <c r="I26" s="8">
        <v>47</v>
      </c>
      <c r="J26" s="8">
        <v>28</v>
      </c>
      <c r="K26" s="8">
        <v>7</v>
      </c>
      <c r="L26" s="8">
        <v>34</v>
      </c>
      <c r="M26" s="8">
        <v>2</v>
      </c>
      <c r="N26" s="8">
        <v>8475</v>
      </c>
    </row>
    <row r="27" spans="1:14" ht="15" thickBot="1" x14ac:dyDescent="0.4">
      <c r="A27" s="7" t="s">
        <v>143</v>
      </c>
      <c r="B27" s="8">
        <v>41</v>
      </c>
      <c r="C27" s="8">
        <v>10</v>
      </c>
      <c r="D27" s="8">
        <v>8</v>
      </c>
      <c r="E27" s="8">
        <v>39</v>
      </c>
      <c r="F27" s="8">
        <v>27</v>
      </c>
      <c r="G27" s="8">
        <v>42</v>
      </c>
      <c r="H27" s="8">
        <v>24</v>
      </c>
      <c r="I27" s="8">
        <v>43</v>
      </c>
      <c r="J27" s="8">
        <v>22</v>
      </c>
      <c r="K27" s="8">
        <v>7</v>
      </c>
      <c r="L27" s="8">
        <v>25</v>
      </c>
      <c r="M27" s="8">
        <v>6</v>
      </c>
      <c r="N27" s="8">
        <v>8780</v>
      </c>
    </row>
    <row r="28" spans="1:14" ht="15" thickBot="1" x14ac:dyDescent="0.4">
      <c r="A28" s="7" t="s">
        <v>144</v>
      </c>
      <c r="B28" s="8">
        <v>21</v>
      </c>
      <c r="C28" s="8">
        <v>28</v>
      </c>
      <c r="D28" s="8">
        <v>28</v>
      </c>
      <c r="E28" s="8">
        <v>21</v>
      </c>
      <c r="F28" s="8">
        <v>20</v>
      </c>
      <c r="G28" s="8">
        <v>22</v>
      </c>
      <c r="H28" s="8">
        <v>23</v>
      </c>
      <c r="I28" s="8">
        <v>23</v>
      </c>
      <c r="J28" s="8">
        <v>29</v>
      </c>
      <c r="K28" s="8">
        <v>27</v>
      </c>
      <c r="L28" s="8">
        <v>26</v>
      </c>
      <c r="M28" s="8">
        <v>26</v>
      </c>
      <c r="N28" s="8">
        <v>10321</v>
      </c>
    </row>
    <row r="29" spans="1:14" ht="15" thickBot="1" x14ac:dyDescent="0.4">
      <c r="A29" s="7" t="s">
        <v>145</v>
      </c>
      <c r="B29" s="8">
        <v>15</v>
      </c>
      <c r="C29" s="8">
        <v>10</v>
      </c>
      <c r="D29" s="8">
        <v>34</v>
      </c>
      <c r="E29" s="8">
        <v>39</v>
      </c>
      <c r="F29" s="8">
        <v>9</v>
      </c>
      <c r="G29" s="8">
        <v>30</v>
      </c>
      <c r="H29" s="8">
        <v>9</v>
      </c>
      <c r="I29" s="8">
        <v>30</v>
      </c>
      <c r="J29" s="8">
        <v>40</v>
      </c>
      <c r="K29" s="8">
        <v>19</v>
      </c>
      <c r="L29" s="8">
        <v>40</v>
      </c>
      <c r="M29" s="8">
        <v>19</v>
      </c>
      <c r="N29" s="8">
        <v>9770</v>
      </c>
    </row>
    <row r="30" spans="1:14" ht="15" thickBot="1" x14ac:dyDescent="0.4">
      <c r="A30" s="7" t="s">
        <v>146</v>
      </c>
      <c r="B30" s="8">
        <v>26</v>
      </c>
      <c r="C30" s="8">
        <v>35</v>
      </c>
      <c r="D30" s="8">
        <v>23</v>
      </c>
      <c r="E30" s="8">
        <v>14</v>
      </c>
      <c r="F30" s="8">
        <v>32</v>
      </c>
      <c r="G30" s="8">
        <v>14</v>
      </c>
      <c r="H30" s="8">
        <v>37</v>
      </c>
      <c r="I30" s="8">
        <v>17</v>
      </c>
      <c r="J30" s="8">
        <v>17</v>
      </c>
      <c r="K30" s="8">
        <v>35</v>
      </c>
      <c r="L30" s="8">
        <v>12</v>
      </c>
      <c r="M30" s="8">
        <v>32</v>
      </c>
      <c r="N30" s="8">
        <v>10515</v>
      </c>
    </row>
    <row r="31" spans="1:14" ht="15" thickBot="1" x14ac:dyDescent="0.4">
      <c r="A31" s="7" t="s">
        <v>147</v>
      </c>
      <c r="B31" s="8">
        <v>26</v>
      </c>
      <c r="C31" s="8">
        <v>18</v>
      </c>
      <c r="D31" s="8">
        <v>23</v>
      </c>
      <c r="E31" s="8">
        <v>31</v>
      </c>
      <c r="F31" s="8">
        <v>15</v>
      </c>
      <c r="G31" s="8">
        <v>32</v>
      </c>
      <c r="H31" s="8">
        <v>17</v>
      </c>
      <c r="I31" s="8">
        <v>31</v>
      </c>
      <c r="J31" s="8">
        <v>34</v>
      </c>
      <c r="K31" s="8">
        <v>17</v>
      </c>
      <c r="L31" s="8">
        <v>32</v>
      </c>
      <c r="M31" s="8">
        <v>18</v>
      </c>
      <c r="N31" s="8">
        <v>9677</v>
      </c>
    </row>
    <row r="32" spans="1:14" ht="15" thickBot="1" x14ac:dyDescent="0.4">
      <c r="A32" s="7" t="s">
        <v>148</v>
      </c>
      <c r="B32" s="8">
        <v>37</v>
      </c>
      <c r="C32" s="8">
        <v>15</v>
      </c>
      <c r="D32" s="8">
        <v>12</v>
      </c>
      <c r="E32" s="8">
        <v>34</v>
      </c>
      <c r="F32" s="8">
        <v>25</v>
      </c>
      <c r="G32" s="8">
        <v>39</v>
      </c>
      <c r="H32" s="8">
        <v>27</v>
      </c>
      <c r="I32" s="8">
        <v>39</v>
      </c>
      <c r="J32" s="8">
        <v>24</v>
      </c>
      <c r="K32" s="8">
        <v>10</v>
      </c>
      <c r="L32" s="8">
        <v>22</v>
      </c>
      <c r="M32" s="8">
        <v>10</v>
      </c>
      <c r="N32" s="8">
        <v>9081</v>
      </c>
    </row>
    <row r="33" spans="1:14" ht="15" thickBot="1" x14ac:dyDescent="0.4">
      <c r="A33" s="7" t="s">
        <v>149</v>
      </c>
      <c r="B33" s="8">
        <v>46</v>
      </c>
      <c r="C33" s="8">
        <v>18</v>
      </c>
      <c r="D33" s="8">
        <v>3</v>
      </c>
      <c r="E33" s="8">
        <v>31</v>
      </c>
      <c r="F33" s="8">
        <v>41</v>
      </c>
      <c r="G33" s="8">
        <v>47</v>
      </c>
      <c r="H33" s="8">
        <v>37</v>
      </c>
      <c r="I33" s="8">
        <v>41</v>
      </c>
      <c r="J33" s="8">
        <v>8</v>
      </c>
      <c r="K33" s="8">
        <v>2</v>
      </c>
      <c r="L33" s="8">
        <v>12</v>
      </c>
      <c r="M33" s="8">
        <v>8</v>
      </c>
      <c r="N33" s="8">
        <v>8885</v>
      </c>
    </row>
    <row r="34" spans="1:14" ht="15" thickBot="1" x14ac:dyDescent="0.4">
      <c r="A34" s="7" t="s">
        <v>150</v>
      </c>
      <c r="B34" s="8">
        <v>26</v>
      </c>
      <c r="C34" s="8">
        <v>40</v>
      </c>
      <c r="D34" s="8">
        <v>23</v>
      </c>
      <c r="E34" s="8">
        <v>9</v>
      </c>
      <c r="F34" s="8">
        <v>38</v>
      </c>
      <c r="G34" s="8">
        <v>9</v>
      </c>
      <c r="H34" s="8">
        <v>43</v>
      </c>
      <c r="I34" s="8">
        <v>13</v>
      </c>
      <c r="J34" s="8">
        <v>11</v>
      </c>
      <c r="K34" s="8">
        <v>40</v>
      </c>
      <c r="L34" s="8">
        <v>6</v>
      </c>
      <c r="M34" s="8">
        <v>36</v>
      </c>
      <c r="N34" s="8">
        <v>10713</v>
      </c>
    </row>
    <row r="35" spans="1:14" ht="15" thickBot="1" x14ac:dyDescent="0.4">
      <c r="A35" s="7" t="s">
        <v>151</v>
      </c>
      <c r="B35" s="8">
        <v>32</v>
      </c>
      <c r="C35" s="8">
        <v>35</v>
      </c>
      <c r="D35" s="8">
        <v>17</v>
      </c>
      <c r="E35" s="8">
        <v>14</v>
      </c>
      <c r="F35" s="8">
        <v>36</v>
      </c>
      <c r="G35" s="8">
        <v>15</v>
      </c>
      <c r="H35" s="8">
        <v>41</v>
      </c>
      <c r="I35" s="8">
        <v>20</v>
      </c>
      <c r="J35" s="8">
        <v>13</v>
      </c>
      <c r="K35" s="8">
        <v>34</v>
      </c>
      <c r="L35" s="8">
        <v>8</v>
      </c>
      <c r="M35" s="8">
        <v>29</v>
      </c>
      <c r="N35" s="8">
        <v>10414</v>
      </c>
    </row>
    <row r="36" spans="1:14" ht="15" thickBot="1" x14ac:dyDescent="0.4">
      <c r="A36" s="7" t="s">
        <v>152</v>
      </c>
      <c r="B36" s="8">
        <v>32</v>
      </c>
      <c r="C36" s="8">
        <v>34</v>
      </c>
      <c r="D36" s="8">
        <v>17</v>
      </c>
      <c r="E36" s="8">
        <v>15</v>
      </c>
      <c r="F36" s="8">
        <v>28</v>
      </c>
      <c r="G36" s="8">
        <v>24</v>
      </c>
      <c r="H36" s="8">
        <v>34</v>
      </c>
      <c r="I36" s="8">
        <v>25</v>
      </c>
      <c r="J36" s="8">
        <v>21</v>
      </c>
      <c r="K36" s="8">
        <v>25</v>
      </c>
      <c r="L36" s="8">
        <v>15</v>
      </c>
      <c r="M36" s="8">
        <v>24</v>
      </c>
      <c r="N36" s="8">
        <v>10216</v>
      </c>
    </row>
    <row r="37" spans="1:14" ht="15" thickBot="1" x14ac:dyDescent="0.4">
      <c r="A37" s="7" t="s">
        <v>153</v>
      </c>
      <c r="B37" s="8">
        <v>34</v>
      </c>
      <c r="C37" s="8">
        <v>10</v>
      </c>
      <c r="D37" s="8">
        <v>15</v>
      </c>
      <c r="E37" s="8">
        <v>39</v>
      </c>
      <c r="F37" s="8">
        <v>16</v>
      </c>
      <c r="G37" s="8">
        <v>35</v>
      </c>
      <c r="H37" s="8">
        <v>16</v>
      </c>
      <c r="I37" s="8">
        <v>38</v>
      </c>
      <c r="J37" s="8">
        <v>33</v>
      </c>
      <c r="K37" s="8">
        <v>14</v>
      </c>
      <c r="L37" s="8">
        <v>33</v>
      </c>
      <c r="M37" s="8">
        <v>11</v>
      </c>
      <c r="N37" s="8">
        <v>9176</v>
      </c>
    </row>
    <row r="38" spans="1:14" ht="15" thickBot="1" x14ac:dyDescent="0.4">
      <c r="A38" s="7" t="s">
        <v>154</v>
      </c>
      <c r="B38" s="8">
        <v>6</v>
      </c>
      <c r="C38" s="8">
        <v>15</v>
      </c>
      <c r="D38" s="8">
        <v>43</v>
      </c>
      <c r="E38" s="8">
        <v>34</v>
      </c>
      <c r="F38" s="8">
        <v>4</v>
      </c>
      <c r="G38" s="8">
        <v>20</v>
      </c>
      <c r="H38" s="8">
        <v>3</v>
      </c>
      <c r="I38" s="8">
        <v>17</v>
      </c>
      <c r="J38" s="8">
        <v>45</v>
      </c>
      <c r="K38" s="8">
        <v>29</v>
      </c>
      <c r="L38" s="8">
        <v>46</v>
      </c>
      <c r="M38" s="8">
        <v>32</v>
      </c>
      <c r="N38" s="8">
        <v>10533</v>
      </c>
    </row>
    <row r="39" spans="1:14" ht="15" thickBot="1" x14ac:dyDescent="0.4">
      <c r="A39" s="7" t="s">
        <v>155</v>
      </c>
      <c r="B39" s="8">
        <v>9</v>
      </c>
      <c r="C39" s="8">
        <v>18</v>
      </c>
      <c r="D39" s="8">
        <v>40</v>
      </c>
      <c r="E39" s="8">
        <v>31</v>
      </c>
      <c r="F39" s="8">
        <v>10</v>
      </c>
      <c r="G39" s="8">
        <v>23</v>
      </c>
      <c r="H39" s="8">
        <v>9</v>
      </c>
      <c r="I39" s="8">
        <v>20</v>
      </c>
      <c r="J39" s="8">
        <v>39</v>
      </c>
      <c r="K39" s="8">
        <v>26</v>
      </c>
      <c r="L39" s="8">
        <v>40</v>
      </c>
      <c r="M39" s="8">
        <v>29</v>
      </c>
      <c r="N39" s="8">
        <v>10430</v>
      </c>
    </row>
    <row r="40" spans="1:14" ht="15" thickBot="1" x14ac:dyDescent="0.4">
      <c r="A40" s="7" t="s">
        <v>156</v>
      </c>
      <c r="B40" s="8">
        <v>26</v>
      </c>
      <c r="C40" s="8">
        <v>45</v>
      </c>
      <c r="D40" s="8">
        <v>23</v>
      </c>
      <c r="E40" s="8">
        <v>4</v>
      </c>
      <c r="F40" s="8">
        <v>47</v>
      </c>
      <c r="G40" s="8">
        <v>3</v>
      </c>
      <c r="H40" s="8">
        <v>46</v>
      </c>
      <c r="I40" s="8">
        <v>8</v>
      </c>
      <c r="J40" s="8">
        <v>2</v>
      </c>
      <c r="K40" s="8">
        <v>46</v>
      </c>
      <c r="L40" s="8">
        <v>3</v>
      </c>
      <c r="M40" s="8">
        <v>41</v>
      </c>
      <c r="N40" s="8">
        <v>10911</v>
      </c>
    </row>
    <row r="41" spans="1:14" ht="15" thickBot="1" x14ac:dyDescent="0.4">
      <c r="A41" s="7" t="s">
        <v>157</v>
      </c>
      <c r="B41" s="8">
        <v>41</v>
      </c>
      <c r="C41" s="8">
        <v>25</v>
      </c>
      <c r="D41" s="8">
        <v>8</v>
      </c>
      <c r="E41" s="8">
        <v>24</v>
      </c>
      <c r="F41" s="8">
        <v>37</v>
      </c>
      <c r="G41" s="8">
        <v>38</v>
      </c>
      <c r="H41" s="8">
        <v>37</v>
      </c>
      <c r="I41" s="8">
        <v>37</v>
      </c>
      <c r="J41" s="8">
        <v>12</v>
      </c>
      <c r="K41" s="8">
        <v>11</v>
      </c>
      <c r="L41" s="8">
        <v>12</v>
      </c>
      <c r="M41" s="8">
        <v>12</v>
      </c>
      <c r="N41" s="8">
        <v>9285</v>
      </c>
    </row>
    <row r="42" spans="1:14" ht="15" thickBot="1" x14ac:dyDescent="0.4">
      <c r="A42" s="7" t="s">
        <v>158</v>
      </c>
      <c r="B42" s="8">
        <v>9</v>
      </c>
      <c r="C42" s="8">
        <v>40</v>
      </c>
      <c r="D42" s="8">
        <v>40</v>
      </c>
      <c r="E42" s="8">
        <v>9</v>
      </c>
      <c r="F42" s="8">
        <v>31</v>
      </c>
      <c r="G42" s="8">
        <v>7</v>
      </c>
      <c r="H42" s="8">
        <v>24</v>
      </c>
      <c r="I42" s="8">
        <v>2</v>
      </c>
      <c r="J42" s="8">
        <v>18</v>
      </c>
      <c r="K42" s="8">
        <v>42</v>
      </c>
      <c r="L42" s="8">
        <v>25</v>
      </c>
      <c r="M42" s="8">
        <v>47</v>
      </c>
      <c r="N42" s="8">
        <v>11420</v>
      </c>
    </row>
    <row r="43" spans="1:14" ht="15" thickBot="1" x14ac:dyDescent="0.4">
      <c r="A43" s="7" t="s">
        <v>159</v>
      </c>
      <c r="B43" s="8">
        <v>26</v>
      </c>
      <c r="C43" s="8">
        <v>42</v>
      </c>
      <c r="D43" s="8">
        <v>23</v>
      </c>
      <c r="E43" s="8">
        <v>7</v>
      </c>
      <c r="F43" s="8">
        <v>42</v>
      </c>
      <c r="G43" s="8">
        <v>8</v>
      </c>
      <c r="H43" s="8">
        <v>45</v>
      </c>
      <c r="I43" s="8">
        <v>10</v>
      </c>
      <c r="J43" s="8">
        <v>7</v>
      </c>
      <c r="K43" s="8">
        <v>41</v>
      </c>
      <c r="L43" s="8">
        <v>4</v>
      </c>
      <c r="M43" s="8">
        <v>39</v>
      </c>
      <c r="N43" s="8">
        <v>10812</v>
      </c>
    </row>
    <row r="44" spans="1:14" ht="15" thickBot="1" x14ac:dyDescent="0.4">
      <c r="A44" s="7" t="s">
        <v>160</v>
      </c>
      <c r="B44" s="8">
        <v>12</v>
      </c>
      <c r="C44" s="8">
        <v>35</v>
      </c>
      <c r="D44" s="8">
        <v>37</v>
      </c>
      <c r="E44" s="8">
        <v>14</v>
      </c>
      <c r="F44" s="8">
        <v>24</v>
      </c>
      <c r="G44" s="8">
        <v>10</v>
      </c>
      <c r="H44" s="8">
        <v>24</v>
      </c>
      <c r="I44" s="8">
        <v>7</v>
      </c>
      <c r="J44" s="8">
        <v>25</v>
      </c>
      <c r="K44" s="8">
        <v>39</v>
      </c>
      <c r="L44" s="8">
        <v>25</v>
      </c>
      <c r="M44" s="8">
        <v>42</v>
      </c>
      <c r="N44" s="8">
        <v>11020</v>
      </c>
    </row>
    <row r="45" spans="1:14" ht="15" thickBot="1" x14ac:dyDescent="0.4">
      <c r="A45" s="7" t="s">
        <v>161</v>
      </c>
      <c r="B45" s="8">
        <v>46</v>
      </c>
      <c r="C45" s="8">
        <v>31</v>
      </c>
      <c r="D45" s="8">
        <v>3</v>
      </c>
      <c r="E45" s="8">
        <v>18</v>
      </c>
      <c r="F45" s="8">
        <v>44</v>
      </c>
      <c r="G45" s="8">
        <v>42</v>
      </c>
      <c r="H45" s="8">
        <v>47</v>
      </c>
      <c r="I45" s="8">
        <v>36</v>
      </c>
      <c r="J45" s="8">
        <v>5</v>
      </c>
      <c r="K45" s="8">
        <v>7</v>
      </c>
      <c r="L45" s="8">
        <v>2</v>
      </c>
      <c r="M45" s="8">
        <v>13</v>
      </c>
      <c r="N45" s="8">
        <v>9390</v>
      </c>
    </row>
    <row r="46" spans="1:14" ht="15" thickBot="1" x14ac:dyDescent="0.4">
      <c r="A46" s="7" t="s">
        <v>162</v>
      </c>
      <c r="B46" s="8">
        <v>8</v>
      </c>
      <c r="C46" s="8">
        <v>45</v>
      </c>
      <c r="D46" s="8">
        <v>41</v>
      </c>
      <c r="E46" s="8">
        <v>4</v>
      </c>
      <c r="F46" s="8">
        <v>43</v>
      </c>
      <c r="G46" s="8">
        <v>1</v>
      </c>
      <c r="H46" s="8">
        <v>27</v>
      </c>
      <c r="I46" s="8">
        <v>1</v>
      </c>
      <c r="J46" s="8">
        <v>6</v>
      </c>
      <c r="K46" s="8">
        <v>48</v>
      </c>
      <c r="L46" s="8">
        <v>22</v>
      </c>
      <c r="M46" s="8">
        <v>48</v>
      </c>
      <c r="N46" s="8">
        <v>11719</v>
      </c>
    </row>
    <row r="47" spans="1:14" ht="15" thickBot="1" x14ac:dyDescent="0.4">
      <c r="A47" s="7" t="s">
        <v>163</v>
      </c>
      <c r="B47" s="8">
        <v>1</v>
      </c>
      <c r="C47" s="8">
        <v>1</v>
      </c>
      <c r="D47" s="8">
        <v>48</v>
      </c>
      <c r="E47" s="8">
        <v>48</v>
      </c>
      <c r="F47" s="8">
        <v>1</v>
      </c>
      <c r="G47" s="8">
        <v>28</v>
      </c>
      <c r="H47" s="8">
        <v>1</v>
      </c>
      <c r="I47" s="8">
        <v>28</v>
      </c>
      <c r="J47" s="8">
        <v>48</v>
      </c>
      <c r="K47" s="8">
        <v>21</v>
      </c>
      <c r="L47" s="8">
        <v>48</v>
      </c>
      <c r="M47" s="8">
        <v>21</v>
      </c>
      <c r="N47" s="8">
        <v>10040</v>
      </c>
    </row>
    <row r="48" spans="1:14" ht="15" thickBot="1" x14ac:dyDescent="0.4">
      <c r="A48" s="7" t="s">
        <v>164</v>
      </c>
      <c r="B48" s="8">
        <v>20</v>
      </c>
      <c r="C48" s="8">
        <v>28</v>
      </c>
      <c r="D48" s="8">
        <v>29</v>
      </c>
      <c r="E48" s="8">
        <v>21</v>
      </c>
      <c r="F48" s="8">
        <v>18</v>
      </c>
      <c r="G48" s="8">
        <v>19</v>
      </c>
      <c r="H48" s="8">
        <v>18</v>
      </c>
      <c r="I48" s="8">
        <v>20</v>
      </c>
      <c r="J48" s="8">
        <v>31</v>
      </c>
      <c r="K48" s="8">
        <v>30</v>
      </c>
      <c r="L48" s="8">
        <v>31</v>
      </c>
      <c r="M48" s="8">
        <v>29</v>
      </c>
      <c r="N48" s="8">
        <v>10422</v>
      </c>
    </row>
    <row r="49" spans="1:14" ht="15" thickBot="1" x14ac:dyDescent="0.4">
      <c r="A49" s="7" t="s">
        <v>165</v>
      </c>
      <c r="B49" s="8">
        <v>21</v>
      </c>
      <c r="C49" s="8">
        <v>39</v>
      </c>
      <c r="D49" s="8">
        <v>28</v>
      </c>
      <c r="E49" s="8">
        <v>10</v>
      </c>
      <c r="F49" s="8">
        <v>34</v>
      </c>
      <c r="G49" s="8">
        <v>10</v>
      </c>
      <c r="H49" s="8">
        <v>34</v>
      </c>
      <c r="I49" s="8">
        <v>10</v>
      </c>
      <c r="J49" s="8">
        <v>15</v>
      </c>
      <c r="K49" s="8">
        <v>39</v>
      </c>
      <c r="L49" s="8">
        <v>15</v>
      </c>
      <c r="M49" s="8">
        <v>39</v>
      </c>
      <c r="N49" s="8">
        <v>10816</v>
      </c>
    </row>
    <row r="50" spans="1:14" ht="15" thickBot="1" x14ac:dyDescent="0.4">
      <c r="A50" s="7" t="s">
        <v>166</v>
      </c>
      <c r="B50" s="8">
        <v>6</v>
      </c>
      <c r="C50" s="8">
        <v>15</v>
      </c>
      <c r="D50" s="8">
        <v>43</v>
      </c>
      <c r="E50" s="8">
        <v>34</v>
      </c>
      <c r="F50" s="8">
        <v>4</v>
      </c>
      <c r="G50" s="8">
        <v>20</v>
      </c>
      <c r="H50" s="8">
        <v>3</v>
      </c>
      <c r="I50" s="8">
        <v>17</v>
      </c>
      <c r="J50" s="8">
        <v>45</v>
      </c>
      <c r="K50" s="8">
        <v>29</v>
      </c>
      <c r="L50" s="8">
        <v>46</v>
      </c>
      <c r="M50" s="8">
        <v>32</v>
      </c>
      <c r="N50" s="8">
        <v>10533</v>
      </c>
    </row>
    <row r="51" spans="1:14" ht="15" thickBot="1" x14ac:dyDescent="0.4">
      <c r="A51" s="7" t="s">
        <v>167</v>
      </c>
      <c r="B51" s="8">
        <v>11</v>
      </c>
      <c r="C51" s="8">
        <v>18</v>
      </c>
      <c r="D51" s="8">
        <v>38</v>
      </c>
      <c r="E51" s="8">
        <v>31</v>
      </c>
      <c r="F51" s="8">
        <v>11</v>
      </c>
      <c r="G51" s="8">
        <v>25</v>
      </c>
      <c r="H51" s="8">
        <v>11</v>
      </c>
      <c r="I51" s="8">
        <v>23</v>
      </c>
      <c r="J51" s="8">
        <v>38</v>
      </c>
      <c r="K51" s="8">
        <v>24</v>
      </c>
      <c r="L51" s="8">
        <v>38</v>
      </c>
      <c r="M51" s="8">
        <v>26</v>
      </c>
      <c r="N51" s="8">
        <v>10329</v>
      </c>
    </row>
    <row r="52" spans="1:14" ht="15" thickBot="1" x14ac:dyDescent="0.4">
      <c r="A52" s="7" t="s">
        <v>168</v>
      </c>
      <c r="B52" s="8">
        <v>12</v>
      </c>
      <c r="C52" s="8">
        <v>6</v>
      </c>
      <c r="D52" s="8">
        <v>37</v>
      </c>
      <c r="E52" s="8">
        <v>43</v>
      </c>
      <c r="F52" s="8">
        <v>3</v>
      </c>
      <c r="G52" s="8">
        <v>31</v>
      </c>
      <c r="H52" s="8">
        <v>3</v>
      </c>
      <c r="I52" s="8">
        <v>31</v>
      </c>
      <c r="J52" s="8">
        <v>46</v>
      </c>
      <c r="K52" s="8">
        <v>18</v>
      </c>
      <c r="L52" s="8">
        <v>46</v>
      </c>
      <c r="M52" s="8">
        <v>18</v>
      </c>
      <c r="N52" s="8">
        <v>9667</v>
      </c>
    </row>
    <row r="53" spans="1:14" ht="15" thickBot="1" x14ac:dyDescent="0.4">
      <c r="A53" s="7" t="s">
        <v>169</v>
      </c>
      <c r="B53" s="8">
        <v>12</v>
      </c>
      <c r="C53" s="8">
        <v>42</v>
      </c>
      <c r="D53" s="8">
        <v>37</v>
      </c>
      <c r="E53" s="8">
        <v>7</v>
      </c>
      <c r="F53" s="8">
        <v>38</v>
      </c>
      <c r="G53" s="8">
        <v>4</v>
      </c>
      <c r="H53" s="8">
        <v>33</v>
      </c>
      <c r="I53" s="8">
        <v>3</v>
      </c>
      <c r="J53" s="8">
        <v>11</v>
      </c>
      <c r="K53" s="8">
        <v>45</v>
      </c>
      <c r="L53" s="8">
        <v>16</v>
      </c>
      <c r="M53" s="8">
        <v>46</v>
      </c>
      <c r="N53" s="8">
        <v>11317</v>
      </c>
    </row>
    <row r="54" spans="1:14" ht="15" thickBot="1" x14ac:dyDescent="0.4">
      <c r="A54" s="7" t="s">
        <v>170</v>
      </c>
      <c r="B54" s="8">
        <v>15</v>
      </c>
      <c r="C54" s="8">
        <v>31</v>
      </c>
      <c r="D54" s="8">
        <v>34</v>
      </c>
      <c r="E54" s="8">
        <v>18</v>
      </c>
      <c r="F54" s="8">
        <v>19</v>
      </c>
      <c r="G54" s="8">
        <v>16</v>
      </c>
      <c r="H54" s="8">
        <v>18</v>
      </c>
      <c r="I54" s="8">
        <v>15</v>
      </c>
      <c r="J54" s="8">
        <v>30</v>
      </c>
      <c r="K54" s="8">
        <v>33</v>
      </c>
      <c r="L54" s="8">
        <v>31</v>
      </c>
      <c r="M54" s="8">
        <v>34</v>
      </c>
      <c r="N54" s="8">
        <v>10622</v>
      </c>
    </row>
    <row r="55" spans="1:14" ht="18.5" thickBot="1" x14ac:dyDescent="0.4">
      <c r="A55" s="3"/>
    </row>
    <row r="56" spans="1:14" ht="15" thickBot="1" x14ac:dyDescent="0.4">
      <c r="A56" s="7" t="s">
        <v>30</v>
      </c>
      <c r="B56" s="7" t="s">
        <v>27</v>
      </c>
      <c r="C56" s="7" t="s">
        <v>28</v>
      </c>
      <c r="D56" s="7" t="s">
        <v>77</v>
      </c>
      <c r="E56" s="7" t="s">
        <v>78</v>
      </c>
      <c r="F56" s="7" t="s">
        <v>112</v>
      </c>
      <c r="G56" s="7" t="s">
        <v>113</v>
      </c>
      <c r="H56" s="7" t="s">
        <v>114</v>
      </c>
      <c r="I56" s="7" t="s">
        <v>115</v>
      </c>
      <c r="J56" s="7" t="s">
        <v>116</v>
      </c>
      <c r="K56" s="7" t="s">
        <v>117</v>
      </c>
      <c r="L56" s="7" t="s">
        <v>118</v>
      </c>
      <c r="M56" s="7" t="s">
        <v>119</v>
      </c>
    </row>
    <row r="57" spans="1:14" ht="15" thickBot="1" x14ac:dyDescent="0.4">
      <c r="A57" s="7" t="s">
        <v>31</v>
      </c>
      <c r="B57" s="8" t="s">
        <v>121</v>
      </c>
      <c r="C57" s="8" t="s">
        <v>404</v>
      </c>
      <c r="D57" s="8" t="s">
        <v>405</v>
      </c>
      <c r="E57" s="8" t="s">
        <v>121</v>
      </c>
      <c r="F57" s="8" t="s">
        <v>406</v>
      </c>
      <c r="G57" s="8" t="s">
        <v>407</v>
      </c>
      <c r="H57" s="8" t="s">
        <v>121</v>
      </c>
      <c r="I57" s="8" t="s">
        <v>408</v>
      </c>
      <c r="J57" s="8" t="s">
        <v>409</v>
      </c>
      <c r="K57" s="8" t="s">
        <v>410</v>
      </c>
      <c r="L57" s="8" t="s">
        <v>411</v>
      </c>
      <c r="M57" s="8" t="s">
        <v>412</v>
      </c>
    </row>
    <row r="58" spans="1:14" ht="15" thickBot="1" x14ac:dyDescent="0.4">
      <c r="A58" s="7" t="s">
        <v>34</v>
      </c>
      <c r="B58" s="8" t="s">
        <v>121</v>
      </c>
      <c r="C58" s="8" t="s">
        <v>404</v>
      </c>
      <c r="D58" s="8" t="s">
        <v>413</v>
      </c>
      <c r="E58" s="8" t="s">
        <v>121</v>
      </c>
      <c r="F58" s="8" t="s">
        <v>406</v>
      </c>
      <c r="G58" s="8" t="s">
        <v>407</v>
      </c>
      <c r="H58" s="8" t="s">
        <v>121</v>
      </c>
      <c r="I58" s="8" t="s">
        <v>414</v>
      </c>
      <c r="J58" s="8" t="s">
        <v>409</v>
      </c>
      <c r="K58" s="8" t="s">
        <v>410</v>
      </c>
      <c r="L58" s="8" t="s">
        <v>411</v>
      </c>
      <c r="M58" s="8" t="s">
        <v>412</v>
      </c>
    </row>
    <row r="59" spans="1:14" ht="15" thickBot="1" x14ac:dyDescent="0.4">
      <c r="A59" s="7" t="s">
        <v>35</v>
      </c>
      <c r="B59" s="8" t="s">
        <v>121</v>
      </c>
      <c r="C59" s="8" t="s">
        <v>404</v>
      </c>
      <c r="D59" s="8" t="s">
        <v>413</v>
      </c>
      <c r="E59" s="8" t="s">
        <v>121</v>
      </c>
      <c r="F59" s="8" t="s">
        <v>406</v>
      </c>
      <c r="G59" s="8" t="s">
        <v>407</v>
      </c>
      <c r="H59" s="8" t="s">
        <v>121</v>
      </c>
      <c r="I59" s="8" t="s">
        <v>415</v>
      </c>
      <c r="J59" s="8" t="s">
        <v>409</v>
      </c>
      <c r="K59" s="8" t="s">
        <v>410</v>
      </c>
      <c r="L59" s="8" t="s">
        <v>416</v>
      </c>
      <c r="M59" s="8" t="s">
        <v>412</v>
      </c>
    </row>
    <row r="60" spans="1:14" ht="15" thickBot="1" x14ac:dyDescent="0.4">
      <c r="A60" s="7" t="s">
        <v>37</v>
      </c>
      <c r="B60" s="8" t="s">
        <v>121</v>
      </c>
      <c r="C60" s="8" t="s">
        <v>404</v>
      </c>
      <c r="D60" s="8" t="s">
        <v>413</v>
      </c>
      <c r="E60" s="8" t="s">
        <v>121</v>
      </c>
      <c r="F60" s="8" t="s">
        <v>417</v>
      </c>
      <c r="G60" s="8" t="s">
        <v>407</v>
      </c>
      <c r="H60" s="8" t="s">
        <v>121</v>
      </c>
      <c r="I60" s="8" t="s">
        <v>415</v>
      </c>
      <c r="J60" s="8" t="s">
        <v>409</v>
      </c>
      <c r="K60" s="8" t="s">
        <v>410</v>
      </c>
      <c r="L60" s="8" t="s">
        <v>416</v>
      </c>
      <c r="M60" s="8" t="s">
        <v>121</v>
      </c>
    </row>
    <row r="61" spans="1:14" ht="15" thickBot="1" x14ac:dyDescent="0.4">
      <c r="A61" s="7" t="s">
        <v>39</v>
      </c>
      <c r="B61" s="8" t="s">
        <v>121</v>
      </c>
      <c r="C61" s="8" t="s">
        <v>404</v>
      </c>
      <c r="D61" s="8" t="s">
        <v>413</v>
      </c>
      <c r="E61" s="8" t="s">
        <v>121</v>
      </c>
      <c r="F61" s="8" t="s">
        <v>417</v>
      </c>
      <c r="G61" s="8" t="s">
        <v>418</v>
      </c>
      <c r="H61" s="8" t="s">
        <v>121</v>
      </c>
      <c r="I61" s="8" t="s">
        <v>415</v>
      </c>
      <c r="J61" s="8" t="s">
        <v>409</v>
      </c>
      <c r="K61" s="8" t="s">
        <v>410</v>
      </c>
      <c r="L61" s="8" t="s">
        <v>416</v>
      </c>
      <c r="M61" s="8" t="s">
        <v>121</v>
      </c>
    </row>
    <row r="62" spans="1:14" ht="15" thickBot="1" x14ac:dyDescent="0.4">
      <c r="A62" s="7" t="s">
        <v>40</v>
      </c>
      <c r="B62" s="8" t="s">
        <v>121</v>
      </c>
      <c r="C62" s="8" t="s">
        <v>419</v>
      </c>
      <c r="D62" s="8" t="s">
        <v>413</v>
      </c>
      <c r="E62" s="8" t="s">
        <v>121</v>
      </c>
      <c r="F62" s="8" t="s">
        <v>417</v>
      </c>
      <c r="G62" s="8" t="s">
        <v>418</v>
      </c>
      <c r="H62" s="8" t="s">
        <v>121</v>
      </c>
      <c r="I62" s="8" t="s">
        <v>415</v>
      </c>
      <c r="J62" s="8" t="s">
        <v>409</v>
      </c>
      <c r="K62" s="8" t="s">
        <v>410</v>
      </c>
      <c r="L62" s="8" t="s">
        <v>416</v>
      </c>
      <c r="M62" s="8" t="s">
        <v>121</v>
      </c>
    </row>
    <row r="63" spans="1:14" ht="15" thickBot="1" x14ac:dyDescent="0.4">
      <c r="A63" s="7" t="s">
        <v>41</v>
      </c>
      <c r="B63" s="8" t="s">
        <v>121</v>
      </c>
      <c r="C63" s="8" t="s">
        <v>419</v>
      </c>
      <c r="D63" s="8" t="s">
        <v>413</v>
      </c>
      <c r="E63" s="8" t="s">
        <v>121</v>
      </c>
      <c r="F63" s="8" t="s">
        <v>417</v>
      </c>
      <c r="G63" s="8" t="s">
        <v>418</v>
      </c>
      <c r="H63" s="8" t="s">
        <v>121</v>
      </c>
      <c r="I63" s="8" t="s">
        <v>415</v>
      </c>
      <c r="J63" s="8" t="s">
        <v>409</v>
      </c>
      <c r="K63" s="8" t="s">
        <v>410</v>
      </c>
      <c r="L63" s="8" t="s">
        <v>420</v>
      </c>
      <c r="M63" s="8" t="s">
        <v>121</v>
      </c>
    </row>
    <row r="64" spans="1:14" ht="15" thickBot="1" x14ac:dyDescent="0.4">
      <c r="A64" s="7" t="s">
        <v>44</v>
      </c>
      <c r="B64" s="8" t="s">
        <v>121</v>
      </c>
      <c r="C64" s="8" t="s">
        <v>419</v>
      </c>
      <c r="D64" s="8" t="s">
        <v>413</v>
      </c>
      <c r="E64" s="8" t="s">
        <v>121</v>
      </c>
      <c r="F64" s="8" t="s">
        <v>417</v>
      </c>
      <c r="G64" s="8" t="s">
        <v>418</v>
      </c>
      <c r="H64" s="8" t="s">
        <v>121</v>
      </c>
      <c r="I64" s="8" t="s">
        <v>421</v>
      </c>
      <c r="J64" s="8" t="s">
        <v>409</v>
      </c>
      <c r="K64" s="8" t="s">
        <v>410</v>
      </c>
      <c r="L64" s="8" t="s">
        <v>420</v>
      </c>
      <c r="M64" s="8" t="s">
        <v>121</v>
      </c>
    </row>
    <row r="65" spans="1:13" ht="15" thickBot="1" x14ac:dyDescent="0.4">
      <c r="A65" s="7" t="s">
        <v>46</v>
      </c>
      <c r="B65" s="8" t="s">
        <v>121</v>
      </c>
      <c r="C65" s="8" t="s">
        <v>419</v>
      </c>
      <c r="D65" s="8" t="s">
        <v>121</v>
      </c>
      <c r="E65" s="8" t="s">
        <v>121</v>
      </c>
      <c r="F65" s="8" t="s">
        <v>422</v>
      </c>
      <c r="G65" s="8" t="s">
        <v>418</v>
      </c>
      <c r="H65" s="8" t="s">
        <v>121</v>
      </c>
      <c r="I65" s="8" t="s">
        <v>121</v>
      </c>
      <c r="J65" s="8" t="s">
        <v>409</v>
      </c>
      <c r="K65" s="8" t="s">
        <v>410</v>
      </c>
      <c r="L65" s="8" t="s">
        <v>420</v>
      </c>
      <c r="M65" s="8" t="s">
        <v>121</v>
      </c>
    </row>
    <row r="66" spans="1:13" ht="15" thickBot="1" x14ac:dyDescent="0.4">
      <c r="A66" s="7" t="s">
        <v>47</v>
      </c>
      <c r="B66" s="8" t="s">
        <v>121</v>
      </c>
      <c r="C66" s="8" t="s">
        <v>419</v>
      </c>
      <c r="D66" s="8" t="s">
        <v>121</v>
      </c>
      <c r="E66" s="8" t="s">
        <v>121</v>
      </c>
      <c r="F66" s="8" t="s">
        <v>422</v>
      </c>
      <c r="G66" s="8" t="s">
        <v>418</v>
      </c>
      <c r="H66" s="8" t="s">
        <v>121</v>
      </c>
      <c r="I66" s="8" t="s">
        <v>121</v>
      </c>
      <c r="J66" s="8" t="s">
        <v>423</v>
      </c>
      <c r="K66" s="8" t="s">
        <v>410</v>
      </c>
      <c r="L66" s="8" t="s">
        <v>420</v>
      </c>
      <c r="M66" s="8" t="s">
        <v>121</v>
      </c>
    </row>
    <row r="67" spans="1:13" ht="15" thickBot="1" x14ac:dyDescent="0.4">
      <c r="A67" s="7" t="s">
        <v>50</v>
      </c>
      <c r="B67" s="8" t="s">
        <v>121</v>
      </c>
      <c r="C67" s="8" t="s">
        <v>121</v>
      </c>
      <c r="D67" s="8" t="s">
        <v>121</v>
      </c>
      <c r="E67" s="8" t="s">
        <v>121</v>
      </c>
      <c r="F67" s="8" t="s">
        <v>422</v>
      </c>
      <c r="G67" s="8" t="s">
        <v>424</v>
      </c>
      <c r="H67" s="8" t="s">
        <v>121</v>
      </c>
      <c r="I67" s="8" t="s">
        <v>121</v>
      </c>
      <c r="J67" s="8" t="s">
        <v>423</v>
      </c>
      <c r="K67" s="8" t="s">
        <v>410</v>
      </c>
      <c r="L67" s="8" t="s">
        <v>420</v>
      </c>
      <c r="M67" s="8" t="s">
        <v>121</v>
      </c>
    </row>
    <row r="68" spans="1:13" ht="15" thickBot="1" x14ac:dyDescent="0.4">
      <c r="A68" s="7" t="s">
        <v>52</v>
      </c>
      <c r="B68" s="8" t="s">
        <v>121</v>
      </c>
      <c r="C68" s="8" t="s">
        <v>121</v>
      </c>
      <c r="D68" s="8" t="s">
        <v>121</v>
      </c>
      <c r="E68" s="8" t="s">
        <v>121</v>
      </c>
      <c r="F68" s="8" t="s">
        <v>422</v>
      </c>
      <c r="G68" s="8" t="s">
        <v>424</v>
      </c>
      <c r="H68" s="8" t="s">
        <v>121</v>
      </c>
      <c r="I68" s="8" t="s">
        <v>121</v>
      </c>
      <c r="J68" s="8" t="s">
        <v>423</v>
      </c>
      <c r="K68" s="8" t="s">
        <v>410</v>
      </c>
      <c r="L68" s="8" t="s">
        <v>420</v>
      </c>
      <c r="M68" s="8" t="s">
        <v>121</v>
      </c>
    </row>
    <row r="69" spans="1:13" ht="15" thickBot="1" x14ac:dyDescent="0.4">
      <c r="A69" s="7" t="s">
        <v>55</v>
      </c>
      <c r="B69" s="8" t="s">
        <v>121</v>
      </c>
      <c r="C69" s="8" t="s">
        <v>121</v>
      </c>
      <c r="D69" s="8" t="s">
        <v>121</v>
      </c>
      <c r="E69" s="8" t="s">
        <v>121</v>
      </c>
      <c r="F69" s="8" t="s">
        <v>425</v>
      </c>
      <c r="G69" s="8" t="s">
        <v>426</v>
      </c>
      <c r="H69" s="8" t="s">
        <v>121</v>
      </c>
      <c r="I69" s="8" t="s">
        <v>121</v>
      </c>
      <c r="J69" s="8" t="s">
        <v>423</v>
      </c>
      <c r="K69" s="8" t="s">
        <v>410</v>
      </c>
      <c r="L69" s="8" t="s">
        <v>420</v>
      </c>
      <c r="M69" s="8" t="s">
        <v>121</v>
      </c>
    </row>
    <row r="70" spans="1:13" ht="15" thickBot="1" x14ac:dyDescent="0.4">
      <c r="A70" s="7" t="s">
        <v>209</v>
      </c>
      <c r="B70" s="8" t="s">
        <v>121</v>
      </c>
      <c r="C70" s="8" t="s">
        <v>121</v>
      </c>
      <c r="D70" s="8" t="s">
        <v>121</v>
      </c>
      <c r="E70" s="8" t="s">
        <v>121</v>
      </c>
      <c r="F70" s="8" t="s">
        <v>427</v>
      </c>
      <c r="G70" s="8" t="s">
        <v>426</v>
      </c>
      <c r="H70" s="8" t="s">
        <v>121</v>
      </c>
      <c r="I70" s="8" t="s">
        <v>121</v>
      </c>
      <c r="J70" s="8" t="s">
        <v>121</v>
      </c>
      <c r="K70" s="8" t="s">
        <v>410</v>
      </c>
      <c r="L70" s="8" t="s">
        <v>420</v>
      </c>
      <c r="M70" s="8" t="s">
        <v>121</v>
      </c>
    </row>
    <row r="71" spans="1:13" ht="15" thickBot="1" x14ac:dyDescent="0.4">
      <c r="A71" s="7" t="s">
        <v>211</v>
      </c>
      <c r="B71" s="8" t="s">
        <v>121</v>
      </c>
      <c r="C71" s="8" t="s">
        <v>121</v>
      </c>
      <c r="D71" s="8" t="s">
        <v>121</v>
      </c>
      <c r="E71" s="8" t="s">
        <v>121</v>
      </c>
      <c r="F71" s="8" t="s">
        <v>427</v>
      </c>
      <c r="G71" s="8" t="s">
        <v>426</v>
      </c>
      <c r="H71" s="8" t="s">
        <v>121</v>
      </c>
      <c r="I71" s="8" t="s">
        <v>121</v>
      </c>
      <c r="J71" s="8" t="s">
        <v>121</v>
      </c>
      <c r="K71" s="8" t="s">
        <v>428</v>
      </c>
      <c r="L71" s="8" t="s">
        <v>420</v>
      </c>
      <c r="M71" s="8" t="s">
        <v>121</v>
      </c>
    </row>
    <row r="72" spans="1:13" ht="15" thickBot="1" x14ac:dyDescent="0.4">
      <c r="A72" s="7" t="s">
        <v>214</v>
      </c>
      <c r="B72" s="8" t="s">
        <v>121</v>
      </c>
      <c r="C72" s="8" t="s">
        <v>121</v>
      </c>
      <c r="D72" s="8" t="s">
        <v>121</v>
      </c>
      <c r="E72" s="8" t="s">
        <v>121</v>
      </c>
      <c r="F72" s="8" t="s">
        <v>429</v>
      </c>
      <c r="G72" s="8" t="s">
        <v>426</v>
      </c>
      <c r="H72" s="8" t="s">
        <v>121</v>
      </c>
      <c r="I72" s="8" t="s">
        <v>121</v>
      </c>
      <c r="J72" s="8" t="s">
        <v>121</v>
      </c>
      <c r="K72" s="8" t="s">
        <v>121</v>
      </c>
      <c r="L72" s="8" t="s">
        <v>420</v>
      </c>
      <c r="M72" s="8" t="s">
        <v>121</v>
      </c>
    </row>
    <row r="73" spans="1:13" ht="15" thickBot="1" x14ac:dyDescent="0.4">
      <c r="A73" s="7" t="s">
        <v>218</v>
      </c>
      <c r="B73" s="8" t="s">
        <v>121</v>
      </c>
      <c r="C73" s="8" t="s">
        <v>121</v>
      </c>
      <c r="D73" s="8" t="s">
        <v>121</v>
      </c>
      <c r="E73" s="8" t="s">
        <v>121</v>
      </c>
      <c r="F73" s="8" t="s">
        <v>429</v>
      </c>
      <c r="G73" s="8" t="s">
        <v>426</v>
      </c>
      <c r="H73" s="8" t="s">
        <v>121</v>
      </c>
      <c r="I73" s="8" t="s">
        <v>121</v>
      </c>
      <c r="J73" s="8" t="s">
        <v>121</v>
      </c>
      <c r="K73" s="8" t="s">
        <v>121</v>
      </c>
      <c r="L73" s="8" t="s">
        <v>430</v>
      </c>
      <c r="M73" s="8" t="s">
        <v>121</v>
      </c>
    </row>
    <row r="74" spans="1:13" ht="15" thickBot="1" x14ac:dyDescent="0.4">
      <c r="A74" s="7" t="s">
        <v>221</v>
      </c>
      <c r="B74" s="8" t="s">
        <v>121</v>
      </c>
      <c r="C74" s="8" t="s">
        <v>121</v>
      </c>
      <c r="D74" s="8" t="s">
        <v>121</v>
      </c>
      <c r="E74" s="8" t="s">
        <v>121</v>
      </c>
      <c r="F74" s="8" t="s">
        <v>429</v>
      </c>
      <c r="G74" s="8" t="s">
        <v>431</v>
      </c>
      <c r="H74" s="8" t="s">
        <v>121</v>
      </c>
      <c r="I74" s="8" t="s">
        <v>121</v>
      </c>
      <c r="J74" s="8" t="s">
        <v>121</v>
      </c>
      <c r="K74" s="8" t="s">
        <v>121</v>
      </c>
      <c r="L74" s="8" t="s">
        <v>430</v>
      </c>
      <c r="M74" s="8" t="s">
        <v>121</v>
      </c>
    </row>
    <row r="75" spans="1:13" ht="15" thickBot="1" x14ac:dyDescent="0.4">
      <c r="A75" s="7" t="s">
        <v>224</v>
      </c>
      <c r="B75" s="8" t="s">
        <v>121</v>
      </c>
      <c r="C75" s="8" t="s">
        <v>121</v>
      </c>
      <c r="D75" s="8" t="s">
        <v>121</v>
      </c>
      <c r="E75" s="8" t="s">
        <v>121</v>
      </c>
      <c r="F75" s="8" t="s">
        <v>432</v>
      </c>
      <c r="G75" s="8" t="s">
        <v>433</v>
      </c>
      <c r="H75" s="8" t="s">
        <v>121</v>
      </c>
      <c r="I75" s="8" t="s">
        <v>121</v>
      </c>
      <c r="J75" s="8" t="s">
        <v>121</v>
      </c>
      <c r="K75" s="8" t="s">
        <v>121</v>
      </c>
      <c r="L75" s="8" t="s">
        <v>430</v>
      </c>
      <c r="M75" s="8" t="s">
        <v>121</v>
      </c>
    </row>
    <row r="76" spans="1:13" ht="15" thickBot="1" x14ac:dyDescent="0.4">
      <c r="A76" s="7" t="s">
        <v>226</v>
      </c>
      <c r="B76" s="8" t="s">
        <v>121</v>
      </c>
      <c r="C76" s="8" t="s">
        <v>121</v>
      </c>
      <c r="D76" s="8" t="s">
        <v>121</v>
      </c>
      <c r="E76" s="8" t="s">
        <v>121</v>
      </c>
      <c r="F76" s="8" t="s">
        <v>432</v>
      </c>
      <c r="G76" s="8" t="s">
        <v>434</v>
      </c>
      <c r="H76" s="8" t="s">
        <v>121</v>
      </c>
      <c r="I76" s="8" t="s">
        <v>121</v>
      </c>
      <c r="J76" s="8" t="s">
        <v>121</v>
      </c>
      <c r="K76" s="8" t="s">
        <v>121</v>
      </c>
      <c r="L76" s="8" t="s">
        <v>430</v>
      </c>
      <c r="M76" s="8" t="s">
        <v>121</v>
      </c>
    </row>
    <row r="77" spans="1:13" ht="15" thickBot="1" x14ac:dyDescent="0.4">
      <c r="A77" s="7" t="s">
        <v>229</v>
      </c>
      <c r="B77" s="8" t="s">
        <v>121</v>
      </c>
      <c r="C77" s="8" t="s">
        <v>121</v>
      </c>
      <c r="D77" s="8" t="s">
        <v>121</v>
      </c>
      <c r="E77" s="8" t="s">
        <v>121</v>
      </c>
      <c r="F77" s="8" t="s">
        <v>435</v>
      </c>
      <c r="G77" s="8" t="s">
        <v>436</v>
      </c>
      <c r="H77" s="8" t="s">
        <v>121</v>
      </c>
      <c r="I77" s="8" t="s">
        <v>121</v>
      </c>
      <c r="J77" s="8" t="s">
        <v>121</v>
      </c>
      <c r="K77" s="8" t="s">
        <v>121</v>
      </c>
      <c r="L77" s="8" t="s">
        <v>430</v>
      </c>
      <c r="M77" s="8" t="s">
        <v>121</v>
      </c>
    </row>
    <row r="78" spans="1:13" ht="15" thickBot="1" x14ac:dyDescent="0.4">
      <c r="A78" s="7" t="s">
        <v>231</v>
      </c>
      <c r="B78" s="8" t="s">
        <v>121</v>
      </c>
      <c r="C78" s="8" t="s">
        <v>121</v>
      </c>
      <c r="D78" s="8" t="s">
        <v>121</v>
      </c>
      <c r="E78" s="8" t="s">
        <v>121</v>
      </c>
      <c r="F78" s="8" t="s">
        <v>435</v>
      </c>
      <c r="G78" s="8" t="s">
        <v>436</v>
      </c>
      <c r="H78" s="8" t="s">
        <v>121</v>
      </c>
      <c r="I78" s="8" t="s">
        <v>121</v>
      </c>
      <c r="J78" s="8" t="s">
        <v>121</v>
      </c>
      <c r="K78" s="8" t="s">
        <v>121</v>
      </c>
      <c r="L78" s="8" t="s">
        <v>430</v>
      </c>
      <c r="M78" s="8" t="s">
        <v>121</v>
      </c>
    </row>
    <row r="79" spans="1:13" ht="15" thickBot="1" x14ac:dyDescent="0.4">
      <c r="A79" s="7" t="s">
        <v>233</v>
      </c>
      <c r="B79" s="8" t="s">
        <v>121</v>
      </c>
      <c r="C79" s="8" t="s">
        <v>121</v>
      </c>
      <c r="D79" s="8" t="s">
        <v>121</v>
      </c>
      <c r="E79" s="8" t="s">
        <v>121</v>
      </c>
      <c r="F79" s="8" t="s">
        <v>435</v>
      </c>
      <c r="G79" s="8" t="s">
        <v>437</v>
      </c>
      <c r="H79" s="8" t="s">
        <v>121</v>
      </c>
      <c r="I79" s="8" t="s">
        <v>121</v>
      </c>
      <c r="J79" s="8" t="s">
        <v>121</v>
      </c>
      <c r="K79" s="8" t="s">
        <v>121</v>
      </c>
      <c r="L79" s="8" t="s">
        <v>438</v>
      </c>
      <c r="M79" s="8" t="s">
        <v>121</v>
      </c>
    </row>
    <row r="80" spans="1:13" ht="15" thickBot="1" x14ac:dyDescent="0.4">
      <c r="A80" s="7" t="s">
        <v>235</v>
      </c>
      <c r="B80" s="8" t="s">
        <v>121</v>
      </c>
      <c r="C80" s="8" t="s">
        <v>121</v>
      </c>
      <c r="D80" s="8" t="s">
        <v>121</v>
      </c>
      <c r="E80" s="8" t="s">
        <v>121</v>
      </c>
      <c r="F80" s="8" t="s">
        <v>439</v>
      </c>
      <c r="G80" s="8" t="s">
        <v>437</v>
      </c>
      <c r="H80" s="8" t="s">
        <v>121</v>
      </c>
      <c r="I80" s="8" t="s">
        <v>121</v>
      </c>
      <c r="J80" s="8" t="s">
        <v>121</v>
      </c>
      <c r="K80" s="8" t="s">
        <v>121</v>
      </c>
      <c r="L80" s="8" t="s">
        <v>438</v>
      </c>
      <c r="M80" s="8" t="s">
        <v>121</v>
      </c>
    </row>
    <row r="81" spans="1:13" ht="15" thickBot="1" x14ac:dyDescent="0.4">
      <c r="A81" s="7" t="s">
        <v>236</v>
      </c>
      <c r="B81" s="8" t="s">
        <v>121</v>
      </c>
      <c r="C81" s="8" t="s">
        <v>121</v>
      </c>
      <c r="D81" s="8" t="s">
        <v>121</v>
      </c>
      <c r="E81" s="8" t="s">
        <v>121</v>
      </c>
      <c r="F81" s="8" t="s">
        <v>440</v>
      </c>
      <c r="G81" s="8" t="s">
        <v>441</v>
      </c>
      <c r="H81" s="8" t="s">
        <v>121</v>
      </c>
      <c r="I81" s="8" t="s">
        <v>121</v>
      </c>
      <c r="J81" s="8" t="s">
        <v>121</v>
      </c>
      <c r="K81" s="8" t="s">
        <v>121</v>
      </c>
      <c r="L81" s="8" t="s">
        <v>438</v>
      </c>
      <c r="M81" s="8" t="s">
        <v>121</v>
      </c>
    </row>
    <row r="82" spans="1:13" ht="15" thickBot="1" x14ac:dyDescent="0.4">
      <c r="A82" s="7" t="s">
        <v>239</v>
      </c>
      <c r="B82" s="8" t="s">
        <v>121</v>
      </c>
      <c r="C82" s="8" t="s">
        <v>121</v>
      </c>
      <c r="D82" s="8" t="s">
        <v>121</v>
      </c>
      <c r="E82" s="8" t="s">
        <v>121</v>
      </c>
      <c r="F82" s="8" t="s">
        <v>440</v>
      </c>
      <c r="G82" s="8" t="s">
        <v>441</v>
      </c>
      <c r="H82" s="8" t="s">
        <v>121</v>
      </c>
      <c r="I82" s="8" t="s">
        <v>121</v>
      </c>
      <c r="J82" s="8" t="s">
        <v>121</v>
      </c>
      <c r="K82" s="8" t="s">
        <v>121</v>
      </c>
      <c r="L82" s="8" t="s">
        <v>438</v>
      </c>
      <c r="M82" s="8" t="s">
        <v>121</v>
      </c>
    </row>
    <row r="83" spans="1:13" ht="15" thickBot="1" x14ac:dyDescent="0.4">
      <c r="A83" s="7" t="s">
        <v>241</v>
      </c>
      <c r="B83" s="8" t="s">
        <v>121</v>
      </c>
      <c r="C83" s="8" t="s">
        <v>121</v>
      </c>
      <c r="D83" s="8" t="s">
        <v>121</v>
      </c>
      <c r="E83" s="8" t="s">
        <v>121</v>
      </c>
      <c r="F83" s="8" t="s">
        <v>440</v>
      </c>
      <c r="G83" s="8" t="s">
        <v>442</v>
      </c>
      <c r="H83" s="8" t="s">
        <v>121</v>
      </c>
      <c r="I83" s="8" t="s">
        <v>121</v>
      </c>
      <c r="J83" s="8" t="s">
        <v>121</v>
      </c>
      <c r="K83" s="8" t="s">
        <v>121</v>
      </c>
      <c r="L83" s="8" t="s">
        <v>438</v>
      </c>
      <c r="M83" s="8" t="s">
        <v>121</v>
      </c>
    </row>
    <row r="84" spans="1:13" ht="15" thickBot="1" x14ac:dyDescent="0.4">
      <c r="A84" s="7" t="s">
        <v>244</v>
      </c>
      <c r="B84" s="8" t="s">
        <v>121</v>
      </c>
      <c r="C84" s="8" t="s">
        <v>121</v>
      </c>
      <c r="D84" s="8" t="s">
        <v>121</v>
      </c>
      <c r="E84" s="8" t="s">
        <v>121</v>
      </c>
      <c r="F84" s="8" t="s">
        <v>443</v>
      </c>
      <c r="G84" s="8" t="s">
        <v>442</v>
      </c>
      <c r="H84" s="8" t="s">
        <v>121</v>
      </c>
      <c r="I84" s="8" t="s">
        <v>121</v>
      </c>
      <c r="J84" s="8" t="s">
        <v>121</v>
      </c>
      <c r="K84" s="8" t="s">
        <v>121</v>
      </c>
      <c r="L84" s="8" t="s">
        <v>438</v>
      </c>
      <c r="M84" s="8" t="s">
        <v>121</v>
      </c>
    </row>
    <row r="85" spans="1:13" ht="15" thickBot="1" x14ac:dyDescent="0.4">
      <c r="A85" s="7" t="s">
        <v>246</v>
      </c>
      <c r="B85" s="8" t="s">
        <v>121</v>
      </c>
      <c r="C85" s="8" t="s">
        <v>121</v>
      </c>
      <c r="D85" s="8" t="s">
        <v>121</v>
      </c>
      <c r="E85" s="8" t="s">
        <v>121</v>
      </c>
      <c r="F85" s="8" t="s">
        <v>443</v>
      </c>
      <c r="G85" s="8" t="s">
        <v>442</v>
      </c>
      <c r="H85" s="8" t="s">
        <v>121</v>
      </c>
      <c r="I85" s="8" t="s">
        <v>121</v>
      </c>
      <c r="J85" s="8" t="s">
        <v>121</v>
      </c>
      <c r="K85" s="8" t="s">
        <v>121</v>
      </c>
      <c r="L85" s="8" t="s">
        <v>438</v>
      </c>
      <c r="M85" s="8" t="s">
        <v>121</v>
      </c>
    </row>
    <row r="86" spans="1:13" ht="15" thickBot="1" x14ac:dyDescent="0.4">
      <c r="A86" s="7" t="s">
        <v>247</v>
      </c>
      <c r="B86" s="8" t="s">
        <v>121</v>
      </c>
      <c r="C86" s="8" t="s">
        <v>121</v>
      </c>
      <c r="D86" s="8" t="s">
        <v>121</v>
      </c>
      <c r="E86" s="8" t="s">
        <v>121</v>
      </c>
      <c r="F86" s="8" t="s">
        <v>443</v>
      </c>
      <c r="G86" s="8" t="s">
        <v>442</v>
      </c>
      <c r="H86" s="8" t="s">
        <v>121</v>
      </c>
      <c r="I86" s="8" t="s">
        <v>121</v>
      </c>
      <c r="J86" s="8" t="s">
        <v>121</v>
      </c>
      <c r="K86" s="8" t="s">
        <v>121</v>
      </c>
      <c r="L86" s="8" t="s">
        <v>438</v>
      </c>
      <c r="M86" s="8" t="s">
        <v>121</v>
      </c>
    </row>
    <row r="87" spans="1:13" ht="15" thickBot="1" x14ac:dyDescent="0.4">
      <c r="A87" s="7" t="s">
        <v>249</v>
      </c>
      <c r="B87" s="8" t="s">
        <v>121</v>
      </c>
      <c r="C87" s="8" t="s">
        <v>121</v>
      </c>
      <c r="D87" s="8" t="s">
        <v>121</v>
      </c>
      <c r="E87" s="8" t="s">
        <v>121</v>
      </c>
      <c r="F87" s="8" t="s">
        <v>444</v>
      </c>
      <c r="G87" s="8" t="s">
        <v>121</v>
      </c>
      <c r="H87" s="8" t="s">
        <v>121</v>
      </c>
      <c r="I87" s="8" t="s">
        <v>121</v>
      </c>
      <c r="J87" s="8" t="s">
        <v>121</v>
      </c>
      <c r="K87" s="8" t="s">
        <v>121</v>
      </c>
      <c r="L87" s="8" t="s">
        <v>438</v>
      </c>
      <c r="M87" s="8" t="s">
        <v>121</v>
      </c>
    </row>
    <row r="88" spans="1:13" ht="15" thickBot="1" x14ac:dyDescent="0.4">
      <c r="A88" s="7" t="s">
        <v>251</v>
      </c>
      <c r="B88" s="8" t="s">
        <v>121</v>
      </c>
      <c r="C88" s="8" t="s">
        <v>121</v>
      </c>
      <c r="D88" s="8" t="s">
        <v>121</v>
      </c>
      <c r="E88" s="8" t="s">
        <v>121</v>
      </c>
      <c r="F88" s="8" t="s">
        <v>444</v>
      </c>
      <c r="G88" s="8" t="s">
        <v>121</v>
      </c>
      <c r="H88" s="8" t="s">
        <v>121</v>
      </c>
      <c r="I88" s="8" t="s">
        <v>121</v>
      </c>
      <c r="J88" s="8" t="s">
        <v>121</v>
      </c>
      <c r="K88" s="8" t="s">
        <v>121</v>
      </c>
      <c r="L88" s="8" t="s">
        <v>438</v>
      </c>
      <c r="M88" s="8" t="s">
        <v>121</v>
      </c>
    </row>
    <row r="89" spans="1:13" ht="15" thickBot="1" x14ac:dyDescent="0.4">
      <c r="A89" s="7" t="s">
        <v>252</v>
      </c>
      <c r="B89" s="8" t="s">
        <v>121</v>
      </c>
      <c r="C89" s="8" t="s">
        <v>121</v>
      </c>
      <c r="D89" s="8" t="s">
        <v>121</v>
      </c>
      <c r="E89" s="8" t="s">
        <v>121</v>
      </c>
      <c r="F89" s="8" t="s">
        <v>445</v>
      </c>
      <c r="G89" s="8" t="s">
        <v>121</v>
      </c>
      <c r="H89" s="8" t="s">
        <v>121</v>
      </c>
      <c r="I89" s="8" t="s">
        <v>121</v>
      </c>
      <c r="J89" s="8" t="s">
        <v>121</v>
      </c>
      <c r="K89" s="8" t="s">
        <v>121</v>
      </c>
      <c r="L89" s="8" t="s">
        <v>446</v>
      </c>
      <c r="M89" s="8" t="s">
        <v>121</v>
      </c>
    </row>
    <row r="90" spans="1:13" ht="15" thickBot="1" x14ac:dyDescent="0.4">
      <c r="A90" s="7" t="s">
        <v>255</v>
      </c>
      <c r="B90" s="8" t="s">
        <v>121</v>
      </c>
      <c r="C90" s="8" t="s">
        <v>121</v>
      </c>
      <c r="D90" s="8" t="s">
        <v>121</v>
      </c>
      <c r="E90" s="8" t="s">
        <v>121</v>
      </c>
      <c r="F90" s="8" t="s">
        <v>445</v>
      </c>
      <c r="G90" s="8" t="s">
        <v>121</v>
      </c>
      <c r="H90" s="8" t="s">
        <v>121</v>
      </c>
      <c r="I90" s="8" t="s">
        <v>121</v>
      </c>
      <c r="J90" s="8" t="s">
        <v>121</v>
      </c>
      <c r="K90" s="8" t="s">
        <v>121</v>
      </c>
      <c r="L90" s="8" t="s">
        <v>121</v>
      </c>
      <c r="M90" s="8" t="s">
        <v>121</v>
      </c>
    </row>
    <row r="91" spans="1:13" ht="15" thickBot="1" x14ac:dyDescent="0.4">
      <c r="A91" s="7" t="s">
        <v>257</v>
      </c>
      <c r="B91" s="8" t="s">
        <v>121</v>
      </c>
      <c r="C91" s="8" t="s">
        <v>121</v>
      </c>
      <c r="D91" s="8" t="s">
        <v>121</v>
      </c>
      <c r="E91" s="8" t="s">
        <v>121</v>
      </c>
      <c r="F91" s="8" t="s">
        <v>445</v>
      </c>
      <c r="G91" s="8" t="s">
        <v>121</v>
      </c>
      <c r="H91" s="8" t="s">
        <v>121</v>
      </c>
      <c r="I91" s="8" t="s">
        <v>121</v>
      </c>
      <c r="J91" s="8" t="s">
        <v>121</v>
      </c>
      <c r="K91" s="8" t="s">
        <v>121</v>
      </c>
      <c r="L91" s="8" t="s">
        <v>121</v>
      </c>
      <c r="M91" s="8" t="s">
        <v>121</v>
      </c>
    </row>
    <row r="92" spans="1:13" ht="15" thickBot="1" x14ac:dyDescent="0.4">
      <c r="A92" s="7" t="s">
        <v>259</v>
      </c>
      <c r="B92" s="8" t="s">
        <v>121</v>
      </c>
      <c r="C92" s="8" t="s">
        <v>121</v>
      </c>
      <c r="D92" s="8" t="s">
        <v>121</v>
      </c>
      <c r="E92" s="8" t="s">
        <v>121</v>
      </c>
      <c r="F92" s="8" t="s">
        <v>445</v>
      </c>
      <c r="G92" s="8" t="s">
        <v>121</v>
      </c>
      <c r="H92" s="8" t="s">
        <v>121</v>
      </c>
      <c r="I92" s="8" t="s">
        <v>121</v>
      </c>
      <c r="J92" s="8" t="s">
        <v>121</v>
      </c>
      <c r="K92" s="8" t="s">
        <v>121</v>
      </c>
      <c r="L92" s="8" t="s">
        <v>121</v>
      </c>
      <c r="M92" s="8" t="s">
        <v>121</v>
      </c>
    </row>
    <row r="93" spans="1:13" ht="15" thickBot="1" x14ac:dyDescent="0.4">
      <c r="A93" s="7" t="s">
        <v>261</v>
      </c>
      <c r="B93" s="8" t="s">
        <v>121</v>
      </c>
      <c r="C93" s="8" t="s">
        <v>121</v>
      </c>
      <c r="D93" s="8" t="s">
        <v>121</v>
      </c>
      <c r="E93" s="8" t="s">
        <v>121</v>
      </c>
      <c r="F93" s="8" t="s">
        <v>447</v>
      </c>
      <c r="G93" s="8" t="s">
        <v>121</v>
      </c>
      <c r="H93" s="8" t="s">
        <v>121</v>
      </c>
      <c r="I93" s="8" t="s">
        <v>121</v>
      </c>
      <c r="J93" s="8" t="s">
        <v>121</v>
      </c>
      <c r="K93" s="8" t="s">
        <v>121</v>
      </c>
      <c r="L93" s="8" t="s">
        <v>121</v>
      </c>
      <c r="M93" s="8" t="s">
        <v>121</v>
      </c>
    </row>
    <row r="94" spans="1:13" ht="15" thickBot="1" x14ac:dyDescent="0.4">
      <c r="A94" s="7" t="s">
        <v>264</v>
      </c>
      <c r="B94" s="8" t="s">
        <v>121</v>
      </c>
      <c r="C94" s="8" t="s">
        <v>121</v>
      </c>
      <c r="D94" s="8" t="s">
        <v>121</v>
      </c>
      <c r="E94" s="8" t="s">
        <v>121</v>
      </c>
      <c r="F94" s="8" t="s">
        <v>448</v>
      </c>
      <c r="G94" s="8" t="s">
        <v>121</v>
      </c>
      <c r="H94" s="8" t="s">
        <v>121</v>
      </c>
      <c r="I94" s="8" t="s">
        <v>121</v>
      </c>
      <c r="J94" s="8" t="s">
        <v>121</v>
      </c>
      <c r="K94" s="8" t="s">
        <v>121</v>
      </c>
      <c r="L94" s="8" t="s">
        <v>121</v>
      </c>
      <c r="M94" s="8" t="s">
        <v>121</v>
      </c>
    </row>
    <row r="95" spans="1:13" ht="15" thickBot="1" x14ac:dyDescent="0.4">
      <c r="A95" s="7" t="s">
        <v>266</v>
      </c>
      <c r="B95" s="8" t="s">
        <v>121</v>
      </c>
      <c r="C95" s="8" t="s">
        <v>121</v>
      </c>
      <c r="D95" s="8" t="s">
        <v>121</v>
      </c>
      <c r="E95" s="8" t="s">
        <v>121</v>
      </c>
      <c r="F95" s="8" t="s">
        <v>448</v>
      </c>
      <c r="G95" s="8" t="s">
        <v>121</v>
      </c>
      <c r="H95" s="8" t="s">
        <v>121</v>
      </c>
      <c r="I95" s="8" t="s">
        <v>121</v>
      </c>
      <c r="J95" s="8" t="s">
        <v>121</v>
      </c>
      <c r="K95" s="8" t="s">
        <v>121</v>
      </c>
      <c r="L95" s="8" t="s">
        <v>121</v>
      </c>
      <c r="M95" s="8" t="s">
        <v>121</v>
      </c>
    </row>
    <row r="96" spans="1:13" ht="15" thickBot="1" x14ac:dyDescent="0.4">
      <c r="A96" s="7" t="s">
        <v>267</v>
      </c>
      <c r="B96" s="8" t="s">
        <v>121</v>
      </c>
      <c r="C96" s="8" t="s">
        <v>121</v>
      </c>
      <c r="D96" s="8" t="s">
        <v>121</v>
      </c>
      <c r="E96" s="8" t="s">
        <v>121</v>
      </c>
      <c r="F96" s="8" t="s">
        <v>448</v>
      </c>
      <c r="G96" s="8" t="s">
        <v>121</v>
      </c>
      <c r="H96" s="8" t="s">
        <v>121</v>
      </c>
      <c r="I96" s="8" t="s">
        <v>121</v>
      </c>
      <c r="J96" s="8" t="s">
        <v>121</v>
      </c>
      <c r="K96" s="8" t="s">
        <v>121</v>
      </c>
      <c r="L96" s="8" t="s">
        <v>121</v>
      </c>
      <c r="M96" s="8" t="s">
        <v>121</v>
      </c>
    </row>
    <row r="97" spans="1:17" ht="15" thickBot="1" x14ac:dyDescent="0.4">
      <c r="A97" s="7" t="s">
        <v>270</v>
      </c>
      <c r="B97" s="8" t="s">
        <v>121</v>
      </c>
      <c r="C97" s="8" t="s">
        <v>121</v>
      </c>
      <c r="D97" s="8" t="s">
        <v>121</v>
      </c>
      <c r="E97" s="8" t="s">
        <v>121</v>
      </c>
      <c r="F97" s="8" t="s">
        <v>448</v>
      </c>
      <c r="G97" s="8" t="s">
        <v>121</v>
      </c>
      <c r="H97" s="8" t="s">
        <v>121</v>
      </c>
      <c r="I97" s="8" t="s">
        <v>121</v>
      </c>
      <c r="J97" s="8" t="s">
        <v>121</v>
      </c>
      <c r="K97" s="8" t="s">
        <v>121</v>
      </c>
      <c r="L97" s="8" t="s">
        <v>121</v>
      </c>
      <c r="M97" s="8" t="s">
        <v>121</v>
      </c>
    </row>
    <row r="98" spans="1:17" ht="15" thickBot="1" x14ac:dyDescent="0.4">
      <c r="A98" s="7" t="s">
        <v>273</v>
      </c>
      <c r="B98" s="8" t="s">
        <v>121</v>
      </c>
      <c r="C98" s="8" t="s">
        <v>121</v>
      </c>
      <c r="D98" s="8" t="s">
        <v>121</v>
      </c>
      <c r="E98" s="8" t="s">
        <v>121</v>
      </c>
      <c r="F98" s="8" t="s">
        <v>448</v>
      </c>
      <c r="G98" s="8" t="s">
        <v>121</v>
      </c>
      <c r="H98" s="8" t="s">
        <v>121</v>
      </c>
      <c r="I98" s="8" t="s">
        <v>121</v>
      </c>
      <c r="J98" s="8" t="s">
        <v>121</v>
      </c>
      <c r="K98" s="8" t="s">
        <v>121</v>
      </c>
      <c r="L98" s="8" t="s">
        <v>121</v>
      </c>
      <c r="M98" s="8" t="s">
        <v>121</v>
      </c>
    </row>
    <row r="99" spans="1:17" ht="15" thickBot="1" x14ac:dyDescent="0.4">
      <c r="A99" s="7" t="s">
        <v>275</v>
      </c>
      <c r="B99" s="8" t="s">
        <v>121</v>
      </c>
      <c r="C99" s="8" t="s">
        <v>121</v>
      </c>
      <c r="D99" s="8" t="s">
        <v>121</v>
      </c>
      <c r="E99" s="8" t="s">
        <v>121</v>
      </c>
      <c r="F99" s="8" t="s">
        <v>448</v>
      </c>
      <c r="G99" s="8" t="s">
        <v>121</v>
      </c>
      <c r="H99" s="8" t="s">
        <v>121</v>
      </c>
      <c r="I99" s="8" t="s">
        <v>121</v>
      </c>
      <c r="J99" s="8" t="s">
        <v>121</v>
      </c>
      <c r="K99" s="8" t="s">
        <v>121</v>
      </c>
      <c r="L99" s="8" t="s">
        <v>121</v>
      </c>
      <c r="M99" s="8" t="s">
        <v>121</v>
      </c>
    </row>
    <row r="100" spans="1:17" ht="15" thickBot="1" x14ac:dyDescent="0.4">
      <c r="A100" s="7" t="s">
        <v>278</v>
      </c>
      <c r="B100" s="8" t="s">
        <v>121</v>
      </c>
      <c r="C100" s="8" t="s">
        <v>121</v>
      </c>
      <c r="D100" s="8" t="s">
        <v>121</v>
      </c>
      <c r="E100" s="8" t="s">
        <v>121</v>
      </c>
      <c r="F100" s="8" t="s">
        <v>448</v>
      </c>
      <c r="G100" s="8" t="s">
        <v>121</v>
      </c>
      <c r="H100" s="8" t="s">
        <v>121</v>
      </c>
      <c r="I100" s="8" t="s">
        <v>121</v>
      </c>
      <c r="J100" s="8" t="s">
        <v>121</v>
      </c>
      <c r="K100" s="8" t="s">
        <v>121</v>
      </c>
      <c r="L100" s="8" t="s">
        <v>121</v>
      </c>
      <c r="M100" s="8" t="s">
        <v>121</v>
      </c>
    </row>
    <row r="101" spans="1:17" ht="15" thickBot="1" x14ac:dyDescent="0.4">
      <c r="A101" s="7" t="s">
        <v>279</v>
      </c>
      <c r="B101" s="8" t="s">
        <v>121</v>
      </c>
      <c r="C101" s="8" t="s">
        <v>121</v>
      </c>
      <c r="D101" s="8" t="s">
        <v>121</v>
      </c>
      <c r="E101" s="8" t="s">
        <v>121</v>
      </c>
      <c r="F101" s="8" t="s">
        <v>121</v>
      </c>
      <c r="G101" s="8" t="s">
        <v>121</v>
      </c>
      <c r="H101" s="8" t="s">
        <v>121</v>
      </c>
      <c r="I101" s="8" t="s">
        <v>121</v>
      </c>
      <c r="J101" s="8" t="s">
        <v>121</v>
      </c>
      <c r="K101" s="8" t="s">
        <v>121</v>
      </c>
      <c r="L101" s="8" t="s">
        <v>121</v>
      </c>
      <c r="M101" s="8" t="s">
        <v>121</v>
      </c>
    </row>
    <row r="102" spans="1:17" ht="15" thickBot="1" x14ac:dyDescent="0.4">
      <c r="A102" s="7" t="s">
        <v>280</v>
      </c>
      <c r="B102" s="8" t="s">
        <v>121</v>
      </c>
      <c r="C102" s="8" t="s">
        <v>121</v>
      </c>
      <c r="D102" s="8" t="s">
        <v>121</v>
      </c>
      <c r="E102" s="8" t="s">
        <v>121</v>
      </c>
      <c r="F102" s="8" t="s">
        <v>121</v>
      </c>
      <c r="G102" s="8" t="s">
        <v>121</v>
      </c>
      <c r="H102" s="8" t="s">
        <v>121</v>
      </c>
      <c r="I102" s="8" t="s">
        <v>121</v>
      </c>
      <c r="J102" s="8" t="s">
        <v>121</v>
      </c>
      <c r="K102" s="8" t="s">
        <v>121</v>
      </c>
      <c r="L102" s="8" t="s">
        <v>121</v>
      </c>
      <c r="M102" s="8" t="s">
        <v>121</v>
      </c>
    </row>
    <row r="103" spans="1:17" ht="15" thickBot="1" x14ac:dyDescent="0.4">
      <c r="A103" s="7" t="s">
        <v>281</v>
      </c>
      <c r="B103" s="8" t="s">
        <v>121</v>
      </c>
      <c r="C103" s="8" t="s">
        <v>121</v>
      </c>
      <c r="D103" s="8" t="s">
        <v>121</v>
      </c>
      <c r="E103" s="8" t="s">
        <v>121</v>
      </c>
      <c r="F103" s="8" t="s">
        <v>121</v>
      </c>
      <c r="G103" s="8" t="s">
        <v>121</v>
      </c>
      <c r="H103" s="8" t="s">
        <v>121</v>
      </c>
      <c r="I103" s="8" t="s">
        <v>121</v>
      </c>
      <c r="J103" s="8" t="s">
        <v>121</v>
      </c>
      <c r="K103" s="8" t="s">
        <v>121</v>
      </c>
      <c r="L103" s="8" t="s">
        <v>121</v>
      </c>
      <c r="M103" s="8" t="s">
        <v>121</v>
      </c>
    </row>
    <row r="104" spans="1:17" ht="15" thickBot="1" x14ac:dyDescent="0.4">
      <c r="A104" s="7" t="s">
        <v>282</v>
      </c>
      <c r="B104" s="8" t="s">
        <v>121</v>
      </c>
      <c r="C104" s="8" t="s">
        <v>121</v>
      </c>
      <c r="D104" s="8" t="s">
        <v>121</v>
      </c>
      <c r="E104" s="8" t="s">
        <v>121</v>
      </c>
      <c r="F104" s="8" t="s">
        <v>121</v>
      </c>
      <c r="G104" s="8" t="s">
        <v>121</v>
      </c>
      <c r="H104" s="8" t="s">
        <v>121</v>
      </c>
      <c r="I104" s="8" t="s">
        <v>121</v>
      </c>
      <c r="J104" s="8" t="s">
        <v>121</v>
      </c>
      <c r="K104" s="8" t="s">
        <v>121</v>
      </c>
      <c r="L104" s="8" t="s">
        <v>121</v>
      </c>
      <c r="M104" s="8" t="s">
        <v>121</v>
      </c>
    </row>
    <row r="105" spans="1:17" ht="18" x14ac:dyDescent="0.35">
      <c r="A105" s="3"/>
    </row>
    <row r="106" spans="1:17" ht="18" x14ac:dyDescent="0.35">
      <c r="A106" s="3" t="s">
        <v>452</v>
      </c>
      <c r="B106">
        <v>2</v>
      </c>
      <c r="C106">
        <v>3</v>
      </c>
      <c r="D106">
        <v>4</v>
      </c>
      <c r="E106">
        <v>5</v>
      </c>
      <c r="F106">
        <v>6</v>
      </c>
      <c r="G106">
        <v>7</v>
      </c>
      <c r="H106">
        <v>8</v>
      </c>
      <c r="I106">
        <v>9</v>
      </c>
      <c r="J106">
        <v>10</v>
      </c>
      <c r="K106">
        <v>11</v>
      </c>
      <c r="L106">
        <v>12</v>
      </c>
      <c r="M106">
        <v>13</v>
      </c>
    </row>
    <row r="107" spans="1:17" ht="18" x14ac:dyDescent="0.35">
      <c r="A107" s="20" t="s">
        <v>171</v>
      </c>
      <c r="B107">
        <f>std_extra_48!B55</f>
        <v>26</v>
      </c>
      <c r="C107">
        <f>std_extra_48!C55</f>
        <v>28</v>
      </c>
      <c r="D107">
        <f>std_extra_48!D55</f>
        <v>23</v>
      </c>
      <c r="E107">
        <f>std_extra_48!E55</f>
        <v>21</v>
      </c>
      <c r="F107">
        <f>std_extra_48!F55</f>
        <v>22</v>
      </c>
      <c r="G107">
        <f>std_extra_48!G55</f>
        <v>27</v>
      </c>
      <c r="H107">
        <f>std_extra_48!H55</f>
        <v>27</v>
      </c>
      <c r="I107">
        <f>std_extra_48!I55</f>
        <v>27</v>
      </c>
      <c r="J107">
        <f>std_extra_48!J55</f>
        <v>27</v>
      </c>
      <c r="K107">
        <f>std_extra_48!K55</f>
        <v>22</v>
      </c>
      <c r="L107">
        <f>std_extra_48!L55</f>
        <v>22</v>
      </c>
      <c r="M107">
        <f>std_extra_48!M55</f>
        <v>22</v>
      </c>
      <c r="N107" t="s">
        <v>16</v>
      </c>
      <c r="O107" t="s">
        <v>453</v>
      </c>
      <c r="P107" t="s">
        <v>454</v>
      </c>
      <c r="Q107" t="s">
        <v>455</v>
      </c>
    </row>
    <row r="108" spans="1:17" ht="18" x14ac:dyDescent="0.35">
      <c r="A108" s="20" t="s">
        <v>451</v>
      </c>
      <c r="B108">
        <f>VLOOKUP(B107,$A$116:$M$163,B$106,0)</f>
        <v>0</v>
      </c>
      <c r="C108">
        <f t="shared" ref="C108:M108" si="0">VLOOKUP(C107,$A$116:$M$163,C$106,0)</f>
        <v>0</v>
      </c>
      <c r="D108">
        <f t="shared" si="0"/>
        <v>0</v>
      </c>
      <c r="E108">
        <f t="shared" si="0"/>
        <v>0</v>
      </c>
      <c r="F108">
        <f t="shared" si="0"/>
        <v>6763</v>
      </c>
      <c r="G108">
        <f t="shared" si="0"/>
        <v>372</v>
      </c>
      <c r="H108">
        <f t="shared" si="0"/>
        <v>0</v>
      </c>
      <c r="I108">
        <f t="shared" si="0"/>
        <v>0</v>
      </c>
      <c r="J108">
        <f t="shared" si="0"/>
        <v>0</v>
      </c>
      <c r="K108">
        <f t="shared" si="0"/>
        <v>0</v>
      </c>
      <c r="L108">
        <f t="shared" si="0"/>
        <v>3079</v>
      </c>
      <c r="M108">
        <f t="shared" si="0"/>
        <v>0</v>
      </c>
      <c r="N108" s="22">
        <f>SUM(B108:M108)-10000</f>
        <v>214</v>
      </c>
      <c r="O108" s="22">
        <f>task!B85</f>
        <v>10</v>
      </c>
      <c r="P108" s="22">
        <f>task!C85</f>
        <v>9</v>
      </c>
      <c r="Q108" s="22">
        <f>task!N85</f>
        <v>119</v>
      </c>
    </row>
    <row r="109" spans="1:17" ht="18" x14ac:dyDescent="0.35">
      <c r="A109" s="20" t="s">
        <v>456</v>
      </c>
      <c r="B109">
        <f>B107-1</f>
        <v>25</v>
      </c>
      <c r="C109">
        <f t="shared" ref="C109:M109" si="1">C107-1</f>
        <v>27</v>
      </c>
      <c r="D109">
        <f t="shared" si="1"/>
        <v>22</v>
      </c>
      <c r="E109">
        <f t="shared" si="1"/>
        <v>20</v>
      </c>
      <c r="F109">
        <f t="shared" si="1"/>
        <v>21</v>
      </c>
      <c r="G109">
        <f t="shared" si="1"/>
        <v>26</v>
      </c>
      <c r="H109">
        <f t="shared" si="1"/>
        <v>26</v>
      </c>
      <c r="I109">
        <f t="shared" si="1"/>
        <v>26</v>
      </c>
      <c r="J109">
        <f t="shared" si="1"/>
        <v>26</v>
      </c>
      <c r="K109">
        <f t="shared" si="1"/>
        <v>21</v>
      </c>
      <c r="L109">
        <f t="shared" si="1"/>
        <v>21</v>
      </c>
      <c r="M109">
        <f t="shared" si="1"/>
        <v>21</v>
      </c>
      <c r="N109" s="22"/>
      <c r="O109" s="22"/>
      <c r="P109" s="22"/>
      <c r="Q109" s="22"/>
    </row>
    <row r="110" spans="1:17" ht="18" x14ac:dyDescent="0.35">
      <c r="A110" s="20" t="s">
        <v>451</v>
      </c>
      <c r="B110">
        <f>VLOOKUP(B109,$A$116:$M$163,B$106,0)</f>
        <v>0</v>
      </c>
      <c r="C110">
        <f t="shared" ref="C110:M110" si="2">VLOOKUP(C109,$A$116:$M$163,C$106,0)</f>
        <v>0</v>
      </c>
      <c r="D110">
        <f t="shared" si="2"/>
        <v>0</v>
      </c>
      <c r="E110">
        <f t="shared" si="2"/>
        <v>0</v>
      </c>
      <c r="F110">
        <f t="shared" si="2"/>
        <v>6763</v>
      </c>
      <c r="G110">
        <f t="shared" si="2"/>
        <v>1092</v>
      </c>
      <c r="H110">
        <f t="shared" si="2"/>
        <v>0</v>
      </c>
      <c r="I110">
        <f t="shared" si="2"/>
        <v>0</v>
      </c>
      <c r="J110">
        <f t="shared" si="2"/>
        <v>0</v>
      </c>
      <c r="K110">
        <f t="shared" si="2"/>
        <v>0</v>
      </c>
      <c r="L110">
        <f t="shared" si="2"/>
        <v>3079</v>
      </c>
      <c r="M110">
        <f t="shared" si="2"/>
        <v>0</v>
      </c>
      <c r="N110" s="22">
        <f>SUM(B110:M110)-10000</f>
        <v>934</v>
      </c>
      <c r="O110" s="22">
        <f>O108</f>
        <v>10</v>
      </c>
      <c r="P110" s="22">
        <f t="shared" ref="P110:Q112" si="3">P108</f>
        <v>9</v>
      </c>
      <c r="Q110" s="22">
        <f t="shared" si="3"/>
        <v>119</v>
      </c>
    </row>
    <row r="111" spans="1:17" ht="18" x14ac:dyDescent="0.35">
      <c r="A111" s="20" t="s">
        <v>457</v>
      </c>
      <c r="B111">
        <f>B107+1</f>
        <v>27</v>
      </c>
      <c r="C111">
        <f t="shared" ref="C111:M111" si="4">C107+1</f>
        <v>29</v>
      </c>
      <c r="D111">
        <f t="shared" si="4"/>
        <v>24</v>
      </c>
      <c r="E111">
        <f t="shared" si="4"/>
        <v>22</v>
      </c>
      <c r="F111">
        <f t="shared" si="4"/>
        <v>23</v>
      </c>
      <c r="G111">
        <f t="shared" si="4"/>
        <v>28</v>
      </c>
      <c r="H111">
        <f t="shared" si="4"/>
        <v>28</v>
      </c>
      <c r="I111">
        <f t="shared" si="4"/>
        <v>28</v>
      </c>
      <c r="J111">
        <f t="shared" si="4"/>
        <v>28</v>
      </c>
      <c r="K111">
        <f t="shared" si="4"/>
        <v>23</v>
      </c>
      <c r="L111">
        <f t="shared" si="4"/>
        <v>23</v>
      </c>
      <c r="M111">
        <f t="shared" si="4"/>
        <v>23</v>
      </c>
    </row>
    <row r="112" spans="1:17" ht="18" x14ac:dyDescent="0.35">
      <c r="A112" s="20" t="s">
        <v>451</v>
      </c>
      <c r="B112">
        <f>VLOOKUP(B111,$A$116:$M$163,B$106,0)</f>
        <v>0</v>
      </c>
      <c r="C112">
        <f t="shared" ref="C112:M112" si="5">VLOOKUP(C111,$A$116:$M$163,C$106,0)</f>
        <v>0</v>
      </c>
      <c r="D112">
        <f t="shared" si="5"/>
        <v>0</v>
      </c>
      <c r="E112">
        <f t="shared" si="5"/>
        <v>0</v>
      </c>
      <c r="F112">
        <f t="shared" si="5"/>
        <v>6763</v>
      </c>
      <c r="G112">
        <f t="shared" si="5"/>
        <v>372</v>
      </c>
      <c r="H112">
        <f t="shared" si="5"/>
        <v>0</v>
      </c>
      <c r="I112">
        <f t="shared" si="5"/>
        <v>0</v>
      </c>
      <c r="J112">
        <f t="shared" si="5"/>
        <v>0</v>
      </c>
      <c r="K112">
        <f t="shared" si="5"/>
        <v>0</v>
      </c>
      <c r="L112">
        <f t="shared" si="5"/>
        <v>1359</v>
      </c>
      <c r="M112">
        <f t="shared" si="5"/>
        <v>0</v>
      </c>
      <c r="N112" s="18">
        <f>SUM(B112:M112)-10000</f>
        <v>-1506</v>
      </c>
      <c r="O112" s="22">
        <f>O110</f>
        <v>10</v>
      </c>
      <c r="P112" s="22">
        <f t="shared" si="3"/>
        <v>9</v>
      </c>
      <c r="Q112" s="22">
        <f t="shared" si="3"/>
        <v>119</v>
      </c>
    </row>
    <row r="113" spans="1:17" ht="36" x14ac:dyDescent="0.35">
      <c r="A113" s="20" t="s">
        <v>458</v>
      </c>
      <c r="N113" s="23">
        <f>AVERAGE(N108:N112)</f>
        <v>-119.33333333333333</v>
      </c>
      <c r="O113" s="24"/>
      <c r="P113" s="24"/>
      <c r="Q113" s="24">
        <f>Q112</f>
        <v>119</v>
      </c>
    </row>
    <row r="114" spans="1:17" ht="18.5" thickBot="1" x14ac:dyDescent="0.4">
      <c r="A114" s="20"/>
      <c r="N114" s="24">
        <f>AVERAGE(N108:N110)</f>
        <v>574</v>
      </c>
      <c r="O114" s="24"/>
      <c r="P114" s="24"/>
      <c r="Q114" s="24">
        <f>Q113</f>
        <v>119</v>
      </c>
    </row>
    <row r="115" spans="1:17" ht="15" thickBot="1" x14ac:dyDescent="0.4">
      <c r="A115" s="7" t="s">
        <v>58</v>
      </c>
      <c r="B115" s="7" t="s">
        <v>27</v>
      </c>
      <c r="C115" s="7" t="s">
        <v>28</v>
      </c>
      <c r="D115" s="7" t="s">
        <v>77</v>
      </c>
      <c r="E115" s="7" t="s">
        <v>78</v>
      </c>
      <c r="F115" s="7" t="s">
        <v>112</v>
      </c>
      <c r="G115" s="7" t="s">
        <v>113</v>
      </c>
      <c r="H115" s="7" t="s">
        <v>114</v>
      </c>
      <c r="I115" s="7" t="s">
        <v>115</v>
      </c>
      <c r="J115" s="7" t="s">
        <v>116</v>
      </c>
      <c r="K115" s="7" t="s">
        <v>117</v>
      </c>
      <c r="L115" s="7" t="s">
        <v>118</v>
      </c>
      <c r="M115" s="7" t="s">
        <v>119</v>
      </c>
    </row>
    <row r="116" spans="1:17" ht="15" thickBot="1" x14ac:dyDescent="0.4">
      <c r="A116" s="19">
        <v>1</v>
      </c>
      <c r="B116" s="8">
        <v>0</v>
      </c>
      <c r="C116" s="8">
        <v>161</v>
      </c>
      <c r="D116" s="8">
        <v>1935</v>
      </c>
      <c r="E116" s="8">
        <v>0</v>
      </c>
      <c r="F116" s="8">
        <v>9507</v>
      </c>
      <c r="G116" s="8">
        <v>3408</v>
      </c>
      <c r="H116" s="8">
        <v>0</v>
      </c>
      <c r="I116" s="8">
        <v>3077</v>
      </c>
      <c r="J116" s="8">
        <v>1379</v>
      </c>
      <c r="K116" s="8">
        <v>496</v>
      </c>
      <c r="L116" s="8">
        <v>5481</v>
      </c>
      <c r="M116" s="8">
        <v>1056</v>
      </c>
    </row>
    <row r="117" spans="1:17" ht="15" thickBot="1" x14ac:dyDescent="0.4">
      <c r="A117" s="19">
        <v>2</v>
      </c>
      <c r="B117" s="8">
        <v>0</v>
      </c>
      <c r="C117" s="8">
        <v>161</v>
      </c>
      <c r="D117" s="8">
        <v>1258</v>
      </c>
      <c r="E117" s="8">
        <v>0</v>
      </c>
      <c r="F117" s="8">
        <v>9507</v>
      </c>
      <c r="G117" s="8">
        <v>3408</v>
      </c>
      <c r="H117" s="8">
        <v>0</v>
      </c>
      <c r="I117" s="8">
        <v>2839</v>
      </c>
      <c r="J117" s="8">
        <v>1379</v>
      </c>
      <c r="K117" s="8">
        <v>496</v>
      </c>
      <c r="L117" s="8">
        <v>5481</v>
      </c>
      <c r="M117" s="8">
        <v>1056</v>
      </c>
    </row>
    <row r="118" spans="1:17" ht="15" thickBot="1" x14ac:dyDescent="0.4">
      <c r="A118" s="19">
        <v>3</v>
      </c>
      <c r="B118" s="8">
        <v>0</v>
      </c>
      <c r="C118" s="8">
        <v>161</v>
      </c>
      <c r="D118" s="8">
        <v>1258</v>
      </c>
      <c r="E118" s="8">
        <v>0</v>
      </c>
      <c r="F118" s="8">
        <v>9507</v>
      </c>
      <c r="G118" s="8">
        <v>3408</v>
      </c>
      <c r="H118" s="8">
        <v>0</v>
      </c>
      <c r="I118" s="8">
        <v>877</v>
      </c>
      <c r="J118" s="8">
        <v>1379</v>
      </c>
      <c r="K118" s="8">
        <v>496</v>
      </c>
      <c r="L118" s="8">
        <v>5449</v>
      </c>
      <c r="M118" s="8">
        <v>1056</v>
      </c>
    </row>
    <row r="119" spans="1:17" ht="15" thickBot="1" x14ac:dyDescent="0.4">
      <c r="A119" s="19">
        <v>4</v>
      </c>
      <c r="B119" s="8">
        <v>0</v>
      </c>
      <c r="C119" s="8">
        <v>161</v>
      </c>
      <c r="D119" s="8">
        <v>1258</v>
      </c>
      <c r="E119" s="8">
        <v>0</v>
      </c>
      <c r="F119" s="8">
        <v>9306</v>
      </c>
      <c r="G119" s="8">
        <v>3408</v>
      </c>
      <c r="H119" s="8">
        <v>0</v>
      </c>
      <c r="I119" s="8">
        <v>877</v>
      </c>
      <c r="J119" s="8">
        <v>1379</v>
      </c>
      <c r="K119" s="8">
        <v>496</v>
      </c>
      <c r="L119" s="8">
        <v>5449</v>
      </c>
      <c r="M119" s="8">
        <v>0</v>
      </c>
    </row>
    <row r="120" spans="1:17" ht="15" thickBot="1" x14ac:dyDescent="0.4">
      <c r="A120" s="19">
        <v>5</v>
      </c>
      <c r="B120" s="8">
        <v>0</v>
      </c>
      <c r="C120" s="8">
        <v>161</v>
      </c>
      <c r="D120" s="8">
        <v>1258</v>
      </c>
      <c r="E120" s="8">
        <v>0</v>
      </c>
      <c r="F120" s="8">
        <v>9306</v>
      </c>
      <c r="G120" s="8">
        <v>3208</v>
      </c>
      <c r="H120" s="8">
        <v>0</v>
      </c>
      <c r="I120" s="8">
        <v>877</v>
      </c>
      <c r="J120" s="8">
        <v>1379</v>
      </c>
      <c r="K120" s="8">
        <v>496</v>
      </c>
      <c r="L120" s="8">
        <v>5449</v>
      </c>
      <c r="M120" s="8">
        <v>0</v>
      </c>
    </row>
    <row r="121" spans="1:17" ht="15" thickBot="1" x14ac:dyDescent="0.4">
      <c r="A121" s="19">
        <v>6</v>
      </c>
      <c r="B121" s="8">
        <v>0</v>
      </c>
      <c r="C121" s="8">
        <v>160</v>
      </c>
      <c r="D121" s="8">
        <v>1258</v>
      </c>
      <c r="E121" s="8">
        <v>0</v>
      </c>
      <c r="F121" s="8">
        <v>9306</v>
      </c>
      <c r="G121" s="8">
        <v>3208</v>
      </c>
      <c r="H121" s="8">
        <v>0</v>
      </c>
      <c r="I121" s="8">
        <v>877</v>
      </c>
      <c r="J121" s="8">
        <v>1379</v>
      </c>
      <c r="K121" s="8">
        <v>496</v>
      </c>
      <c r="L121" s="8">
        <v>5449</v>
      </c>
      <c r="M121" s="8">
        <v>0</v>
      </c>
    </row>
    <row r="122" spans="1:17" ht="15" thickBot="1" x14ac:dyDescent="0.4">
      <c r="A122" s="19">
        <v>7</v>
      </c>
      <c r="B122" s="8">
        <v>0</v>
      </c>
      <c r="C122" s="8">
        <v>160</v>
      </c>
      <c r="D122" s="8">
        <v>1258</v>
      </c>
      <c r="E122" s="8">
        <v>0</v>
      </c>
      <c r="F122" s="8">
        <v>9306</v>
      </c>
      <c r="G122" s="8">
        <v>3208</v>
      </c>
      <c r="H122" s="8">
        <v>0</v>
      </c>
      <c r="I122" s="8">
        <v>877</v>
      </c>
      <c r="J122" s="8">
        <v>1379</v>
      </c>
      <c r="K122" s="8">
        <v>496</v>
      </c>
      <c r="L122" s="8">
        <v>4976</v>
      </c>
      <c r="M122" s="8">
        <v>0</v>
      </c>
    </row>
    <row r="123" spans="1:17" ht="15" thickBot="1" x14ac:dyDescent="0.4">
      <c r="A123" s="19">
        <v>8</v>
      </c>
      <c r="B123" s="8">
        <v>0</v>
      </c>
      <c r="C123" s="8">
        <v>160</v>
      </c>
      <c r="D123" s="8">
        <v>1258</v>
      </c>
      <c r="E123" s="8">
        <v>0</v>
      </c>
      <c r="F123" s="8">
        <v>9306</v>
      </c>
      <c r="G123" s="8">
        <v>3208</v>
      </c>
      <c r="H123" s="8">
        <v>0</v>
      </c>
      <c r="I123" s="8">
        <v>675</v>
      </c>
      <c r="J123" s="8">
        <v>1379</v>
      </c>
      <c r="K123" s="8">
        <v>496</v>
      </c>
      <c r="L123" s="8">
        <v>4976</v>
      </c>
      <c r="M123" s="8">
        <v>0</v>
      </c>
    </row>
    <row r="124" spans="1:17" ht="15" thickBot="1" x14ac:dyDescent="0.4">
      <c r="A124" s="19">
        <v>9</v>
      </c>
      <c r="B124" s="8">
        <v>0</v>
      </c>
      <c r="C124" s="8">
        <v>160</v>
      </c>
      <c r="D124" s="8">
        <v>0</v>
      </c>
      <c r="E124" s="8">
        <v>0</v>
      </c>
      <c r="F124" s="8">
        <v>9238</v>
      </c>
      <c r="G124" s="8">
        <v>3208</v>
      </c>
      <c r="H124" s="8">
        <v>0</v>
      </c>
      <c r="I124" s="8">
        <v>0</v>
      </c>
      <c r="J124" s="8">
        <v>1379</v>
      </c>
      <c r="K124" s="8">
        <v>496</v>
      </c>
      <c r="L124" s="8">
        <v>4976</v>
      </c>
      <c r="M124" s="8">
        <v>0</v>
      </c>
    </row>
    <row r="125" spans="1:17" ht="15" thickBot="1" x14ac:dyDescent="0.4">
      <c r="A125" s="19">
        <v>10</v>
      </c>
      <c r="B125" s="8">
        <v>0</v>
      </c>
      <c r="C125" s="8">
        <v>160</v>
      </c>
      <c r="D125" s="8">
        <v>0</v>
      </c>
      <c r="E125" s="8">
        <v>0</v>
      </c>
      <c r="F125" s="8">
        <v>9238</v>
      </c>
      <c r="G125" s="8">
        <v>3208</v>
      </c>
      <c r="H125" s="8">
        <v>0</v>
      </c>
      <c r="I125" s="8">
        <v>0</v>
      </c>
      <c r="J125" s="8">
        <v>1280</v>
      </c>
      <c r="K125" s="8">
        <v>496</v>
      </c>
      <c r="L125" s="8">
        <v>4976</v>
      </c>
      <c r="M125" s="8">
        <v>0</v>
      </c>
    </row>
    <row r="126" spans="1:17" ht="15" thickBot="1" x14ac:dyDescent="0.4">
      <c r="A126" s="19">
        <v>11</v>
      </c>
      <c r="B126" s="8">
        <v>0</v>
      </c>
      <c r="C126" s="8">
        <v>0</v>
      </c>
      <c r="D126" s="8">
        <v>0</v>
      </c>
      <c r="E126" s="8">
        <v>0</v>
      </c>
      <c r="F126" s="8">
        <v>9238</v>
      </c>
      <c r="G126" s="8">
        <v>1659</v>
      </c>
      <c r="H126" s="8">
        <v>0</v>
      </c>
      <c r="I126" s="8">
        <v>0</v>
      </c>
      <c r="J126" s="8">
        <v>1280</v>
      </c>
      <c r="K126" s="8">
        <v>496</v>
      </c>
      <c r="L126" s="8">
        <v>4976</v>
      </c>
      <c r="M126" s="8">
        <v>0</v>
      </c>
    </row>
    <row r="127" spans="1:17" ht="15" thickBot="1" x14ac:dyDescent="0.4">
      <c r="A127" s="19">
        <v>12</v>
      </c>
      <c r="B127" s="8">
        <v>0</v>
      </c>
      <c r="C127" s="8">
        <v>0</v>
      </c>
      <c r="D127" s="8">
        <v>0</v>
      </c>
      <c r="E127" s="8">
        <v>0</v>
      </c>
      <c r="F127" s="8">
        <v>9238</v>
      </c>
      <c r="G127" s="8">
        <v>1659</v>
      </c>
      <c r="H127" s="8">
        <v>0</v>
      </c>
      <c r="I127" s="8">
        <v>0</v>
      </c>
      <c r="J127" s="8">
        <v>1280</v>
      </c>
      <c r="K127" s="8">
        <v>496</v>
      </c>
      <c r="L127" s="8">
        <v>4976</v>
      </c>
      <c r="M127" s="8">
        <v>0</v>
      </c>
    </row>
    <row r="128" spans="1:17" ht="15" thickBot="1" x14ac:dyDescent="0.4">
      <c r="A128" s="19">
        <v>13</v>
      </c>
      <c r="B128" s="8">
        <v>0</v>
      </c>
      <c r="C128" s="8">
        <v>0</v>
      </c>
      <c r="D128" s="8">
        <v>0</v>
      </c>
      <c r="E128" s="8">
        <v>0</v>
      </c>
      <c r="F128" s="8">
        <v>8825</v>
      </c>
      <c r="G128" s="8">
        <v>1526</v>
      </c>
      <c r="H128" s="8">
        <v>0</v>
      </c>
      <c r="I128" s="8">
        <v>0</v>
      </c>
      <c r="J128" s="8">
        <v>1280</v>
      </c>
      <c r="K128" s="8">
        <v>496</v>
      </c>
      <c r="L128" s="8">
        <v>4976</v>
      </c>
      <c r="M128" s="8">
        <v>0</v>
      </c>
    </row>
    <row r="129" spans="1:13" ht="15" thickBot="1" x14ac:dyDescent="0.4">
      <c r="A129" s="19">
        <v>14</v>
      </c>
      <c r="B129" s="8">
        <v>0</v>
      </c>
      <c r="C129" s="8">
        <v>0</v>
      </c>
      <c r="D129" s="8">
        <v>0</v>
      </c>
      <c r="E129" s="8">
        <v>0</v>
      </c>
      <c r="F129" s="8">
        <v>8318</v>
      </c>
      <c r="G129" s="8">
        <v>1526</v>
      </c>
      <c r="H129" s="8">
        <v>0</v>
      </c>
      <c r="I129" s="8">
        <v>0</v>
      </c>
      <c r="J129" s="8">
        <v>0</v>
      </c>
      <c r="K129" s="8">
        <v>496</v>
      </c>
      <c r="L129" s="8">
        <v>4976</v>
      </c>
      <c r="M129" s="8">
        <v>0</v>
      </c>
    </row>
    <row r="130" spans="1:13" ht="15" thickBot="1" x14ac:dyDescent="0.4">
      <c r="A130" s="19">
        <v>15</v>
      </c>
      <c r="B130" s="8">
        <v>0</v>
      </c>
      <c r="C130" s="8">
        <v>0</v>
      </c>
      <c r="D130" s="8">
        <v>0</v>
      </c>
      <c r="E130" s="8">
        <v>0</v>
      </c>
      <c r="F130" s="8">
        <v>8318</v>
      </c>
      <c r="G130" s="8">
        <v>1526</v>
      </c>
      <c r="H130" s="8">
        <v>0</v>
      </c>
      <c r="I130" s="8">
        <v>0</v>
      </c>
      <c r="J130" s="8">
        <v>0</v>
      </c>
      <c r="K130" s="8">
        <v>73</v>
      </c>
      <c r="L130" s="8">
        <v>4976</v>
      </c>
      <c r="M130" s="8">
        <v>0</v>
      </c>
    </row>
    <row r="131" spans="1:13" ht="15" thickBot="1" x14ac:dyDescent="0.4">
      <c r="A131" s="19">
        <v>16</v>
      </c>
      <c r="B131" s="8">
        <v>0</v>
      </c>
      <c r="C131" s="8">
        <v>0</v>
      </c>
      <c r="D131" s="8">
        <v>0</v>
      </c>
      <c r="E131" s="8">
        <v>0</v>
      </c>
      <c r="F131" s="8">
        <v>7771</v>
      </c>
      <c r="G131" s="8">
        <v>1526</v>
      </c>
      <c r="H131" s="8">
        <v>0</v>
      </c>
      <c r="I131" s="8">
        <v>0</v>
      </c>
      <c r="J131" s="8">
        <v>0</v>
      </c>
      <c r="K131" s="8">
        <v>0</v>
      </c>
      <c r="L131" s="8">
        <v>4976</v>
      </c>
      <c r="M131" s="8">
        <v>0</v>
      </c>
    </row>
    <row r="132" spans="1:13" ht="15" thickBot="1" x14ac:dyDescent="0.4">
      <c r="A132" s="19">
        <v>17</v>
      </c>
      <c r="B132" s="8">
        <v>0</v>
      </c>
      <c r="C132" s="8">
        <v>0</v>
      </c>
      <c r="D132" s="8">
        <v>0</v>
      </c>
      <c r="E132" s="8">
        <v>0</v>
      </c>
      <c r="F132" s="8">
        <v>7771</v>
      </c>
      <c r="G132" s="8">
        <v>1526</v>
      </c>
      <c r="H132" s="8">
        <v>0</v>
      </c>
      <c r="I132" s="8">
        <v>0</v>
      </c>
      <c r="J132" s="8">
        <v>0</v>
      </c>
      <c r="K132" s="8">
        <v>0</v>
      </c>
      <c r="L132" s="8">
        <v>3079</v>
      </c>
      <c r="M132" s="8">
        <v>0</v>
      </c>
    </row>
    <row r="133" spans="1:13" ht="15" thickBot="1" x14ac:dyDescent="0.4">
      <c r="A133" s="19">
        <v>18</v>
      </c>
      <c r="B133" s="8">
        <v>0</v>
      </c>
      <c r="C133" s="8">
        <v>0</v>
      </c>
      <c r="D133" s="8">
        <v>0</v>
      </c>
      <c r="E133" s="8">
        <v>0</v>
      </c>
      <c r="F133" s="8">
        <v>7771</v>
      </c>
      <c r="G133" s="8">
        <v>1427</v>
      </c>
      <c r="H133" s="8">
        <v>0</v>
      </c>
      <c r="I133" s="8">
        <v>0</v>
      </c>
      <c r="J133" s="8">
        <v>0</v>
      </c>
      <c r="K133" s="8">
        <v>0</v>
      </c>
      <c r="L133" s="8">
        <v>3079</v>
      </c>
      <c r="M133" s="8">
        <v>0</v>
      </c>
    </row>
    <row r="134" spans="1:13" ht="15" thickBot="1" x14ac:dyDescent="0.4">
      <c r="A134" s="19">
        <v>19</v>
      </c>
      <c r="B134" s="8">
        <v>0</v>
      </c>
      <c r="C134" s="8">
        <v>0</v>
      </c>
      <c r="D134" s="8">
        <v>0</v>
      </c>
      <c r="E134" s="8">
        <v>0</v>
      </c>
      <c r="F134" s="8">
        <v>7737</v>
      </c>
      <c r="G134" s="8">
        <v>1292</v>
      </c>
      <c r="H134" s="8">
        <v>0</v>
      </c>
      <c r="I134" s="8">
        <v>0</v>
      </c>
      <c r="J134" s="8">
        <v>0</v>
      </c>
      <c r="K134" s="8">
        <v>0</v>
      </c>
      <c r="L134" s="8">
        <v>3079</v>
      </c>
      <c r="M134" s="8">
        <v>0</v>
      </c>
    </row>
    <row r="135" spans="1:13" ht="15" thickBot="1" x14ac:dyDescent="0.4">
      <c r="A135" s="19">
        <v>20</v>
      </c>
      <c r="B135" s="8">
        <v>0</v>
      </c>
      <c r="C135" s="8">
        <v>0</v>
      </c>
      <c r="D135" s="8">
        <v>0</v>
      </c>
      <c r="E135" s="8">
        <v>0</v>
      </c>
      <c r="F135" s="8">
        <v>7737</v>
      </c>
      <c r="G135" s="8">
        <v>1227</v>
      </c>
      <c r="H135" s="8">
        <v>0</v>
      </c>
      <c r="I135" s="8">
        <v>0</v>
      </c>
      <c r="J135" s="8">
        <v>0</v>
      </c>
      <c r="K135" s="8">
        <v>0</v>
      </c>
      <c r="L135" s="8">
        <v>3079</v>
      </c>
      <c r="M135" s="8">
        <v>0</v>
      </c>
    </row>
    <row r="136" spans="1:13" ht="15" thickBot="1" x14ac:dyDescent="0.4">
      <c r="A136" s="19">
        <v>21</v>
      </c>
      <c r="B136" s="8">
        <v>0</v>
      </c>
      <c r="C136" s="8">
        <v>0</v>
      </c>
      <c r="D136" s="8">
        <v>0</v>
      </c>
      <c r="E136" s="8">
        <v>0</v>
      </c>
      <c r="F136" s="8">
        <v>6763</v>
      </c>
      <c r="G136" s="8">
        <v>1225</v>
      </c>
      <c r="H136" s="8">
        <v>0</v>
      </c>
      <c r="I136" s="8">
        <v>0</v>
      </c>
      <c r="J136" s="8">
        <v>0</v>
      </c>
      <c r="K136" s="8">
        <v>0</v>
      </c>
      <c r="L136" s="8">
        <v>3079</v>
      </c>
      <c r="M136" s="8">
        <v>0</v>
      </c>
    </row>
    <row r="137" spans="1:13" ht="15" thickBot="1" x14ac:dyDescent="0.4">
      <c r="A137" s="19">
        <v>22</v>
      </c>
      <c r="B137" s="8">
        <v>0</v>
      </c>
      <c r="C137" s="8">
        <v>0</v>
      </c>
      <c r="D137" s="8">
        <v>0</v>
      </c>
      <c r="E137" s="8">
        <v>0</v>
      </c>
      <c r="F137" s="8">
        <v>6763</v>
      </c>
      <c r="G137" s="8">
        <v>1225</v>
      </c>
      <c r="H137" s="8">
        <v>0</v>
      </c>
      <c r="I137" s="8">
        <v>0</v>
      </c>
      <c r="J137" s="8">
        <v>0</v>
      </c>
      <c r="K137" s="8">
        <v>0</v>
      </c>
      <c r="L137" s="8">
        <v>3079</v>
      </c>
      <c r="M137" s="8">
        <v>0</v>
      </c>
    </row>
    <row r="138" spans="1:13" ht="15" thickBot="1" x14ac:dyDescent="0.4">
      <c r="A138" s="19">
        <v>23</v>
      </c>
      <c r="B138" s="8">
        <v>0</v>
      </c>
      <c r="C138" s="8">
        <v>0</v>
      </c>
      <c r="D138" s="8">
        <v>0</v>
      </c>
      <c r="E138" s="8">
        <v>0</v>
      </c>
      <c r="F138" s="8">
        <v>6763</v>
      </c>
      <c r="G138" s="8">
        <v>1193</v>
      </c>
      <c r="H138" s="8">
        <v>0</v>
      </c>
      <c r="I138" s="8">
        <v>0</v>
      </c>
      <c r="J138" s="8">
        <v>0</v>
      </c>
      <c r="K138" s="8">
        <v>0</v>
      </c>
      <c r="L138" s="8">
        <v>1359</v>
      </c>
      <c r="M138" s="8">
        <v>0</v>
      </c>
    </row>
    <row r="139" spans="1:13" ht="15" thickBot="1" x14ac:dyDescent="0.4">
      <c r="A139" s="19">
        <v>24</v>
      </c>
      <c r="B139" s="8">
        <v>0</v>
      </c>
      <c r="C139" s="8">
        <v>0</v>
      </c>
      <c r="D139" s="8">
        <v>0</v>
      </c>
      <c r="E139" s="8">
        <v>0</v>
      </c>
      <c r="F139" s="8">
        <v>5576</v>
      </c>
      <c r="G139" s="8">
        <v>1193</v>
      </c>
      <c r="H139" s="8">
        <v>0</v>
      </c>
      <c r="I139" s="8">
        <v>0</v>
      </c>
      <c r="J139" s="8">
        <v>0</v>
      </c>
      <c r="K139" s="8">
        <v>0</v>
      </c>
      <c r="L139" s="8">
        <v>1359</v>
      </c>
      <c r="M139" s="8">
        <v>0</v>
      </c>
    </row>
    <row r="140" spans="1:13" ht="15" thickBot="1" x14ac:dyDescent="0.4">
      <c r="A140" s="19">
        <v>25</v>
      </c>
      <c r="B140" s="8">
        <v>0</v>
      </c>
      <c r="C140" s="8">
        <v>0</v>
      </c>
      <c r="D140" s="8">
        <v>0</v>
      </c>
      <c r="E140" s="8">
        <v>0</v>
      </c>
      <c r="F140" s="8">
        <v>5506</v>
      </c>
      <c r="G140" s="8">
        <v>1092</v>
      </c>
      <c r="H140" s="8">
        <v>0</v>
      </c>
      <c r="I140" s="8">
        <v>0</v>
      </c>
      <c r="J140" s="8">
        <v>0</v>
      </c>
      <c r="K140" s="8">
        <v>0</v>
      </c>
      <c r="L140" s="8">
        <v>1359</v>
      </c>
      <c r="M140" s="8">
        <v>0</v>
      </c>
    </row>
    <row r="141" spans="1:13" ht="15" thickBot="1" x14ac:dyDescent="0.4">
      <c r="A141" s="19">
        <v>26</v>
      </c>
      <c r="B141" s="8">
        <v>0</v>
      </c>
      <c r="C141" s="8">
        <v>0</v>
      </c>
      <c r="D141" s="8">
        <v>0</v>
      </c>
      <c r="E141" s="8">
        <v>0</v>
      </c>
      <c r="F141" s="8">
        <v>5506</v>
      </c>
      <c r="G141" s="8">
        <v>1092</v>
      </c>
      <c r="H141" s="8">
        <v>0</v>
      </c>
      <c r="I141" s="8">
        <v>0</v>
      </c>
      <c r="J141" s="8">
        <v>0</v>
      </c>
      <c r="K141" s="8">
        <v>0</v>
      </c>
      <c r="L141" s="8">
        <v>1359</v>
      </c>
      <c r="M141" s="8">
        <v>0</v>
      </c>
    </row>
    <row r="142" spans="1:13" ht="15" thickBot="1" x14ac:dyDescent="0.4">
      <c r="A142" s="19">
        <v>27</v>
      </c>
      <c r="B142" s="8">
        <v>0</v>
      </c>
      <c r="C142" s="8">
        <v>0</v>
      </c>
      <c r="D142" s="8">
        <v>0</v>
      </c>
      <c r="E142" s="8">
        <v>0</v>
      </c>
      <c r="F142" s="8">
        <v>5506</v>
      </c>
      <c r="G142" s="8">
        <v>372</v>
      </c>
      <c r="H142" s="8">
        <v>0</v>
      </c>
      <c r="I142" s="8">
        <v>0</v>
      </c>
      <c r="J142" s="8">
        <v>0</v>
      </c>
      <c r="K142" s="8">
        <v>0</v>
      </c>
      <c r="L142" s="8">
        <v>1359</v>
      </c>
      <c r="M142" s="8">
        <v>0</v>
      </c>
    </row>
    <row r="143" spans="1:13" ht="15" thickBot="1" x14ac:dyDescent="0.4">
      <c r="A143" s="19">
        <v>28</v>
      </c>
      <c r="B143" s="8">
        <v>0</v>
      </c>
      <c r="C143" s="8">
        <v>0</v>
      </c>
      <c r="D143" s="8">
        <v>0</v>
      </c>
      <c r="E143" s="8">
        <v>0</v>
      </c>
      <c r="F143" s="8">
        <v>4048</v>
      </c>
      <c r="G143" s="8">
        <v>372</v>
      </c>
      <c r="H143" s="8">
        <v>0</v>
      </c>
      <c r="I143" s="8">
        <v>0</v>
      </c>
      <c r="J143" s="8">
        <v>0</v>
      </c>
      <c r="K143" s="8">
        <v>0</v>
      </c>
      <c r="L143" s="8">
        <v>1359</v>
      </c>
      <c r="M143" s="8">
        <v>0</v>
      </c>
    </row>
    <row r="144" spans="1:13" ht="15" thickBot="1" x14ac:dyDescent="0.4">
      <c r="A144" s="19">
        <v>29</v>
      </c>
      <c r="B144" s="8">
        <v>0</v>
      </c>
      <c r="C144" s="8">
        <v>0</v>
      </c>
      <c r="D144" s="8">
        <v>0</v>
      </c>
      <c r="E144" s="8">
        <v>0</v>
      </c>
      <c r="F144" s="8">
        <v>4048</v>
      </c>
      <c r="G144" s="8">
        <v>372</v>
      </c>
      <c r="H144" s="8">
        <v>0</v>
      </c>
      <c r="I144" s="8">
        <v>0</v>
      </c>
      <c r="J144" s="8">
        <v>0</v>
      </c>
      <c r="K144" s="8">
        <v>0</v>
      </c>
      <c r="L144" s="8">
        <v>1359</v>
      </c>
      <c r="M144" s="8">
        <v>0</v>
      </c>
    </row>
    <row r="145" spans="1:13" ht="15" thickBot="1" x14ac:dyDescent="0.4">
      <c r="A145" s="19">
        <v>30</v>
      </c>
      <c r="B145" s="8">
        <v>0</v>
      </c>
      <c r="C145" s="8">
        <v>0</v>
      </c>
      <c r="D145" s="8">
        <v>0</v>
      </c>
      <c r="E145" s="8">
        <v>0</v>
      </c>
      <c r="F145" s="8">
        <v>4048</v>
      </c>
      <c r="G145" s="8">
        <v>372</v>
      </c>
      <c r="H145" s="8">
        <v>0</v>
      </c>
      <c r="I145" s="8">
        <v>0</v>
      </c>
      <c r="J145" s="8">
        <v>0</v>
      </c>
      <c r="K145" s="8">
        <v>0</v>
      </c>
      <c r="L145" s="8">
        <v>1359</v>
      </c>
      <c r="M145" s="8">
        <v>0</v>
      </c>
    </row>
    <row r="146" spans="1:13" ht="15" thickBot="1" x14ac:dyDescent="0.4">
      <c r="A146" s="19">
        <v>31</v>
      </c>
      <c r="B146" s="8">
        <v>0</v>
      </c>
      <c r="C146" s="8">
        <v>0</v>
      </c>
      <c r="D146" s="8">
        <v>0</v>
      </c>
      <c r="E146" s="8">
        <v>0</v>
      </c>
      <c r="F146" s="8">
        <v>4014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1359</v>
      </c>
      <c r="M146" s="8">
        <v>0</v>
      </c>
    </row>
    <row r="147" spans="1:13" ht="15" thickBot="1" x14ac:dyDescent="0.4">
      <c r="A147" s="19">
        <v>32</v>
      </c>
      <c r="B147" s="8">
        <v>0</v>
      </c>
      <c r="C147" s="8">
        <v>0</v>
      </c>
      <c r="D147" s="8">
        <v>0</v>
      </c>
      <c r="E147" s="8">
        <v>0</v>
      </c>
      <c r="F147" s="8">
        <v>4014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1359</v>
      </c>
      <c r="M147" s="8">
        <v>0</v>
      </c>
    </row>
    <row r="148" spans="1:13" ht="15" thickBot="1" x14ac:dyDescent="0.4">
      <c r="A148" s="19">
        <v>33</v>
      </c>
      <c r="B148" s="8">
        <v>0</v>
      </c>
      <c r="C148" s="8">
        <v>0</v>
      </c>
      <c r="D148" s="8">
        <v>0</v>
      </c>
      <c r="E148" s="8">
        <v>0</v>
      </c>
      <c r="F148" s="8">
        <v>2632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749</v>
      </c>
      <c r="M148" s="8">
        <v>0</v>
      </c>
    </row>
    <row r="149" spans="1:13" ht="15" thickBot="1" x14ac:dyDescent="0.4">
      <c r="A149" s="19">
        <v>34</v>
      </c>
      <c r="B149" s="8">
        <v>0</v>
      </c>
      <c r="C149" s="8">
        <v>0</v>
      </c>
      <c r="D149" s="8">
        <v>0</v>
      </c>
      <c r="E149" s="8">
        <v>0</v>
      </c>
      <c r="F149" s="8">
        <v>2632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</row>
    <row r="150" spans="1:13" ht="15" thickBot="1" x14ac:dyDescent="0.4">
      <c r="A150" s="19">
        <v>35</v>
      </c>
      <c r="B150" s="8">
        <v>0</v>
      </c>
      <c r="C150" s="8">
        <v>0</v>
      </c>
      <c r="D150" s="8">
        <v>0</v>
      </c>
      <c r="E150" s="8">
        <v>0</v>
      </c>
      <c r="F150" s="8">
        <v>2632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</row>
    <row r="151" spans="1:13" ht="15" thickBot="1" x14ac:dyDescent="0.4">
      <c r="A151" s="19">
        <v>36</v>
      </c>
      <c r="B151" s="8">
        <v>0</v>
      </c>
      <c r="C151" s="8">
        <v>0</v>
      </c>
      <c r="D151" s="8">
        <v>0</v>
      </c>
      <c r="E151" s="8">
        <v>0</v>
      </c>
      <c r="F151" s="8">
        <v>2632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</row>
    <row r="152" spans="1:13" ht="15" thickBot="1" x14ac:dyDescent="0.4">
      <c r="A152" s="19">
        <v>37</v>
      </c>
      <c r="B152" s="8">
        <v>0</v>
      </c>
      <c r="C152" s="8">
        <v>0</v>
      </c>
      <c r="D152" s="8">
        <v>0</v>
      </c>
      <c r="E152" s="8">
        <v>0</v>
      </c>
      <c r="F152" s="8">
        <v>1275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</row>
    <row r="153" spans="1:13" ht="15" thickBot="1" x14ac:dyDescent="0.4">
      <c r="A153" s="19">
        <v>38</v>
      </c>
      <c r="B153" s="8">
        <v>0</v>
      </c>
      <c r="C153" s="8">
        <v>0</v>
      </c>
      <c r="D153" s="8">
        <v>0</v>
      </c>
      <c r="E153" s="8">
        <v>0</v>
      </c>
      <c r="F153" s="8">
        <v>776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</row>
    <row r="154" spans="1:13" ht="15" thickBot="1" x14ac:dyDescent="0.4">
      <c r="A154" s="19">
        <v>39</v>
      </c>
      <c r="B154" s="8">
        <v>0</v>
      </c>
      <c r="C154" s="8">
        <v>0</v>
      </c>
      <c r="D154" s="8">
        <v>0</v>
      </c>
      <c r="E154" s="8">
        <v>0</v>
      </c>
      <c r="F154" s="8">
        <v>776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</row>
    <row r="155" spans="1:13" ht="15" thickBot="1" x14ac:dyDescent="0.4">
      <c r="A155" s="19">
        <v>40</v>
      </c>
      <c r="B155" s="8">
        <v>0</v>
      </c>
      <c r="C155" s="8">
        <v>0</v>
      </c>
      <c r="D155" s="8">
        <v>0</v>
      </c>
      <c r="E155" s="8">
        <v>0</v>
      </c>
      <c r="F155" s="8">
        <v>776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</row>
    <row r="156" spans="1:13" ht="15" thickBot="1" x14ac:dyDescent="0.4">
      <c r="A156" s="19">
        <v>41</v>
      </c>
      <c r="B156" s="8">
        <v>0</v>
      </c>
      <c r="C156" s="8">
        <v>0</v>
      </c>
      <c r="D156" s="8">
        <v>0</v>
      </c>
      <c r="E156" s="8">
        <v>0</v>
      </c>
      <c r="F156" s="8">
        <v>776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</row>
    <row r="157" spans="1:13" ht="15" thickBot="1" x14ac:dyDescent="0.4">
      <c r="A157" s="19">
        <v>42</v>
      </c>
      <c r="B157" s="8">
        <v>0</v>
      </c>
      <c r="C157" s="8">
        <v>0</v>
      </c>
      <c r="D157" s="8">
        <v>0</v>
      </c>
      <c r="E157" s="8">
        <v>0</v>
      </c>
      <c r="F157" s="8">
        <v>776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</row>
    <row r="158" spans="1:13" ht="15" thickBot="1" x14ac:dyDescent="0.4">
      <c r="A158" s="19">
        <v>43</v>
      </c>
      <c r="B158" s="8">
        <v>0</v>
      </c>
      <c r="C158" s="8">
        <v>0</v>
      </c>
      <c r="D158" s="8">
        <v>0</v>
      </c>
      <c r="E158" s="8">
        <v>0</v>
      </c>
      <c r="F158" s="8">
        <v>776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</row>
    <row r="159" spans="1:13" ht="15" thickBot="1" x14ac:dyDescent="0.4">
      <c r="A159" s="19">
        <v>44</v>
      </c>
      <c r="B159" s="8">
        <v>0</v>
      </c>
      <c r="C159" s="8">
        <v>0</v>
      </c>
      <c r="D159" s="8">
        <v>0</v>
      </c>
      <c r="E159" s="8">
        <v>0</v>
      </c>
      <c r="F159" s="8">
        <v>776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</row>
    <row r="160" spans="1:13" ht="15" thickBot="1" x14ac:dyDescent="0.4">
      <c r="A160" s="19">
        <v>45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</row>
    <row r="161" spans="1:17" ht="15" thickBot="1" x14ac:dyDescent="0.4">
      <c r="A161" s="19">
        <v>46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</row>
    <row r="162" spans="1:17" ht="15" thickBot="1" x14ac:dyDescent="0.4">
      <c r="A162" s="19">
        <v>47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</row>
    <row r="163" spans="1:17" ht="15" thickBot="1" x14ac:dyDescent="0.4">
      <c r="A163" s="19">
        <v>48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</row>
    <row r="164" spans="1:17" ht="18.5" thickBot="1" x14ac:dyDescent="0.4">
      <c r="A164" s="3"/>
    </row>
    <row r="165" spans="1:17" ht="15" thickBot="1" x14ac:dyDescent="0.4">
      <c r="A165" s="7" t="s">
        <v>94</v>
      </c>
      <c r="B165" s="7" t="s">
        <v>27</v>
      </c>
      <c r="C165" s="7" t="s">
        <v>28</v>
      </c>
      <c r="D165" s="7" t="s">
        <v>77</v>
      </c>
      <c r="E165" s="7" t="s">
        <v>78</v>
      </c>
      <c r="F165" s="7" t="s">
        <v>112</v>
      </c>
      <c r="G165" s="7" t="s">
        <v>113</v>
      </c>
      <c r="H165" s="7" t="s">
        <v>114</v>
      </c>
      <c r="I165" s="7" t="s">
        <v>115</v>
      </c>
      <c r="J165" s="7" t="s">
        <v>116</v>
      </c>
      <c r="K165" s="7" t="s">
        <v>117</v>
      </c>
      <c r="L165" s="7" t="s">
        <v>118</v>
      </c>
      <c r="M165" s="7" t="s">
        <v>119</v>
      </c>
      <c r="N165" s="7" t="s">
        <v>60</v>
      </c>
      <c r="O165" s="7" t="s">
        <v>61</v>
      </c>
      <c r="P165" s="7" t="s">
        <v>62</v>
      </c>
      <c r="Q165" s="7" t="s">
        <v>63</v>
      </c>
    </row>
    <row r="166" spans="1:17" ht="15" thickBot="1" x14ac:dyDescent="0.4">
      <c r="A166" s="7" t="s">
        <v>1</v>
      </c>
      <c r="B166" s="8">
        <v>0</v>
      </c>
      <c r="C166" s="8">
        <v>0</v>
      </c>
      <c r="D166" s="8">
        <v>0</v>
      </c>
      <c r="E166" s="8">
        <v>0</v>
      </c>
      <c r="F166" s="8">
        <v>776</v>
      </c>
      <c r="G166" s="8">
        <v>3208</v>
      </c>
      <c r="H166" s="8">
        <v>0</v>
      </c>
      <c r="I166" s="8">
        <v>877</v>
      </c>
      <c r="J166" s="8">
        <v>1379</v>
      </c>
      <c r="K166" s="8">
        <v>0</v>
      </c>
      <c r="L166" s="8">
        <v>4976</v>
      </c>
      <c r="M166" s="8">
        <v>0</v>
      </c>
      <c r="N166" s="8">
        <v>11216</v>
      </c>
      <c r="O166" s="8">
        <v>11216</v>
      </c>
      <c r="P166" s="8">
        <v>0</v>
      </c>
      <c r="Q166" s="8">
        <v>0</v>
      </c>
    </row>
    <row r="167" spans="1:17" ht="15" thickBot="1" x14ac:dyDescent="0.4">
      <c r="A167" s="7" t="s">
        <v>2</v>
      </c>
      <c r="B167" s="8">
        <v>0</v>
      </c>
      <c r="C167" s="8">
        <v>160</v>
      </c>
      <c r="D167" s="8">
        <v>0</v>
      </c>
      <c r="E167" s="8">
        <v>0</v>
      </c>
      <c r="F167" s="8">
        <v>6763</v>
      </c>
      <c r="G167" s="8">
        <v>0</v>
      </c>
      <c r="H167" s="8">
        <v>0</v>
      </c>
      <c r="I167" s="8">
        <v>0</v>
      </c>
      <c r="J167" s="8">
        <v>0</v>
      </c>
      <c r="K167" s="8">
        <v>496</v>
      </c>
      <c r="L167" s="8">
        <v>1359</v>
      </c>
      <c r="M167" s="8">
        <v>0</v>
      </c>
      <c r="N167" s="8">
        <v>8778</v>
      </c>
      <c r="O167" s="8">
        <v>8778</v>
      </c>
      <c r="P167" s="8">
        <v>0</v>
      </c>
      <c r="Q167" s="8">
        <v>0</v>
      </c>
    </row>
    <row r="168" spans="1:17" ht="15" thickBot="1" x14ac:dyDescent="0.4">
      <c r="A168" s="7" t="s">
        <v>3</v>
      </c>
      <c r="B168" s="8">
        <v>0</v>
      </c>
      <c r="C168" s="8">
        <v>0</v>
      </c>
      <c r="D168" s="8">
        <v>0</v>
      </c>
      <c r="E168" s="8">
        <v>0</v>
      </c>
      <c r="F168" s="8">
        <v>5506</v>
      </c>
      <c r="G168" s="8">
        <v>1659</v>
      </c>
      <c r="H168" s="8">
        <v>0</v>
      </c>
      <c r="I168" s="8">
        <v>675</v>
      </c>
      <c r="J168" s="8">
        <v>0</v>
      </c>
      <c r="K168" s="8">
        <v>0</v>
      </c>
      <c r="L168" s="8">
        <v>3079</v>
      </c>
      <c r="M168" s="8">
        <v>0</v>
      </c>
      <c r="N168" s="8">
        <v>10919</v>
      </c>
      <c r="O168" s="8">
        <v>10919</v>
      </c>
      <c r="P168" s="8">
        <v>0</v>
      </c>
      <c r="Q168" s="8">
        <v>0</v>
      </c>
    </row>
    <row r="169" spans="1:17" ht="15" thickBot="1" x14ac:dyDescent="0.4">
      <c r="A169" s="7" t="s">
        <v>4</v>
      </c>
      <c r="B169" s="8">
        <v>0</v>
      </c>
      <c r="C169" s="8">
        <v>160</v>
      </c>
      <c r="D169" s="8">
        <v>0</v>
      </c>
      <c r="E169" s="8">
        <v>0</v>
      </c>
      <c r="F169" s="8">
        <v>9238</v>
      </c>
      <c r="G169" s="8">
        <v>0</v>
      </c>
      <c r="H169" s="8">
        <v>0</v>
      </c>
      <c r="I169" s="8">
        <v>0</v>
      </c>
      <c r="J169" s="8">
        <v>0</v>
      </c>
      <c r="K169" s="8">
        <v>73</v>
      </c>
      <c r="L169" s="8">
        <v>0</v>
      </c>
      <c r="M169" s="8">
        <v>0</v>
      </c>
      <c r="N169" s="8">
        <v>9471</v>
      </c>
      <c r="O169" s="8">
        <v>9471</v>
      </c>
      <c r="P169" s="8">
        <v>0</v>
      </c>
      <c r="Q169" s="8">
        <v>0</v>
      </c>
    </row>
    <row r="170" spans="1:17" ht="15" thickBot="1" x14ac:dyDescent="0.4">
      <c r="A170" s="7" t="s">
        <v>5</v>
      </c>
      <c r="B170" s="8">
        <v>0</v>
      </c>
      <c r="C170" s="8">
        <v>0</v>
      </c>
      <c r="D170" s="8">
        <v>0</v>
      </c>
      <c r="E170" s="8">
        <v>0</v>
      </c>
      <c r="F170" s="8">
        <v>8825</v>
      </c>
      <c r="G170" s="8">
        <v>1526</v>
      </c>
      <c r="H170" s="8">
        <v>0</v>
      </c>
      <c r="I170" s="8">
        <v>877</v>
      </c>
      <c r="J170" s="8">
        <v>0</v>
      </c>
      <c r="K170" s="8">
        <v>0</v>
      </c>
      <c r="L170" s="8">
        <v>0</v>
      </c>
      <c r="M170" s="8">
        <v>0</v>
      </c>
      <c r="N170" s="8">
        <v>11228</v>
      </c>
      <c r="O170" s="8">
        <v>11228</v>
      </c>
      <c r="P170" s="8">
        <v>0</v>
      </c>
      <c r="Q170" s="8">
        <v>0</v>
      </c>
    </row>
    <row r="171" spans="1:17" ht="15" thickBot="1" x14ac:dyDescent="0.4">
      <c r="A171" s="7" t="s">
        <v>6</v>
      </c>
      <c r="B171" s="8">
        <v>0</v>
      </c>
      <c r="C171" s="8">
        <v>161</v>
      </c>
      <c r="D171" s="8">
        <v>0</v>
      </c>
      <c r="E171" s="8">
        <v>0</v>
      </c>
      <c r="F171" s="8">
        <v>9306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9467</v>
      </c>
      <c r="O171" s="8">
        <v>9467</v>
      </c>
      <c r="P171" s="8">
        <v>0</v>
      </c>
      <c r="Q171" s="8">
        <v>0</v>
      </c>
    </row>
    <row r="172" spans="1:17" ht="15" thickBot="1" x14ac:dyDescent="0.4">
      <c r="A172" s="7" t="s">
        <v>7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3408</v>
      </c>
      <c r="H172" s="8">
        <v>0</v>
      </c>
      <c r="I172" s="8">
        <v>877</v>
      </c>
      <c r="J172" s="8">
        <v>1379</v>
      </c>
      <c r="K172" s="8">
        <v>0</v>
      </c>
      <c r="L172" s="8">
        <v>5449</v>
      </c>
      <c r="M172" s="8">
        <v>0</v>
      </c>
      <c r="N172" s="8">
        <v>11113</v>
      </c>
      <c r="O172" s="8">
        <v>11113</v>
      </c>
      <c r="P172" s="8">
        <v>0</v>
      </c>
      <c r="Q172" s="8">
        <v>0</v>
      </c>
    </row>
    <row r="173" spans="1:17" ht="15" thickBot="1" x14ac:dyDescent="0.4">
      <c r="A173" s="7" t="s">
        <v>8</v>
      </c>
      <c r="B173" s="8">
        <v>0</v>
      </c>
      <c r="C173" s="8">
        <v>0</v>
      </c>
      <c r="D173" s="8">
        <v>0</v>
      </c>
      <c r="E173" s="8">
        <v>0</v>
      </c>
      <c r="F173" s="8">
        <v>9306</v>
      </c>
      <c r="G173" s="8">
        <v>1526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10832</v>
      </c>
      <c r="O173" s="8">
        <v>10832</v>
      </c>
      <c r="P173" s="8">
        <v>0</v>
      </c>
      <c r="Q173" s="8">
        <v>0</v>
      </c>
    </row>
    <row r="174" spans="1:17" ht="15" thickBot="1" x14ac:dyDescent="0.4">
      <c r="A174" s="7" t="s">
        <v>9</v>
      </c>
      <c r="B174" s="8">
        <v>0</v>
      </c>
      <c r="C174" s="8">
        <v>0</v>
      </c>
      <c r="D174" s="8">
        <v>0</v>
      </c>
      <c r="E174" s="8">
        <v>0</v>
      </c>
      <c r="F174" s="8">
        <v>4014</v>
      </c>
      <c r="G174" s="8">
        <v>0</v>
      </c>
      <c r="H174" s="8">
        <v>0</v>
      </c>
      <c r="I174" s="8">
        <v>0</v>
      </c>
      <c r="J174" s="8">
        <v>0</v>
      </c>
      <c r="K174" s="8">
        <v>496</v>
      </c>
      <c r="L174" s="8">
        <v>4976</v>
      </c>
      <c r="M174" s="8">
        <v>0</v>
      </c>
      <c r="N174" s="8">
        <v>9486</v>
      </c>
      <c r="O174" s="8">
        <v>9485</v>
      </c>
      <c r="P174" s="8">
        <v>-1</v>
      </c>
      <c r="Q174" s="8">
        <v>-0.01</v>
      </c>
    </row>
    <row r="175" spans="1:17" ht="15" thickBot="1" x14ac:dyDescent="0.4">
      <c r="A175" s="7" t="s">
        <v>10</v>
      </c>
      <c r="B175" s="8">
        <v>0</v>
      </c>
      <c r="C175" s="8">
        <v>0</v>
      </c>
      <c r="D175" s="8">
        <v>1935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1379</v>
      </c>
      <c r="K175" s="8">
        <v>496</v>
      </c>
      <c r="L175" s="8">
        <v>4976</v>
      </c>
      <c r="M175" s="8">
        <v>0</v>
      </c>
      <c r="N175" s="8">
        <v>8786</v>
      </c>
      <c r="O175" s="8">
        <v>8786</v>
      </c>
      <c r="P175" s="8">
        <v>0</v>
      </c>
      <c r="Q175" s="8">
        <v>0</v>
      </c>
    </row>
    <row r="176" spans="1:17" ht="15" thickBot="1" x14ac:dyDescent="0.4">
      <c r="A176" s="7" t="s">
        <v>11</v>
      </c>
      <c r="B176" s="8">
        <v>0</v>
      </c>
      <c r="C176" s="8">
        <v>161</v>
      </c>
      <c r="D176" s="8">
        <v>1258</v>
      </c>
      <c r="E176" s="8">
        <v>0</v>
      </c>
      <c r="F176" s="8">
        <v>4048</v>
      </c>
      <c r="G176" s="8">
        <v>0</v>
      </c>
      <c r="H176" s="8">
        <v>0</v>
      </c>
      <c r="I176" s="8">
        <v>0</v>
      </c>
      <c r="J176" s="8">
        <v>0</v>
      </c>
      <c r="K176" s="8">
        <v>496</v>
      </c>
      <c r="L176" s="8">
        <v>1359</v>
      </c>
      <c r="M176" s="8">
        <v>1056</v>
      </c>
      <c r="N176" s="8">
        <v>8378</v>
      </c>
      <c r="O176" s="8">
        <v>8378</v>
      </c>
      <c r="P176" s="8">
        <v>0</v>
      </c>
      <c r="Q176" s="8">
        <v>0</v>
      </c>
    </row>
    <row r="177" spans="1:17" ht="15" thickBot="1" x14ac:dyDescent="0.4">
      <c r="A177" s="7" t="s">
        <v>12</v>
      </c>
      <c r="B177" s="8">
        <v>0</v>
      </c>
      <c r="C177" s="8">
        <v>0</v>
      </c>
      <c r="D177" s="8">
        <v>0</v>
      </c>
      <c r="E177" s="8">
        <v>0</v>
      </c>
      <c r="F177" s="8">
        <v>9306</v>
      </c>
      <c r="G177" s="8">
        <v>1427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10733</v>
      </c>
      <c r="O177" s="8">
        <v>10733</v>
      </c>
      <c r="P177" s="8">
        <v>0</v>
      </c>
      <c r="Q177" s="8">
        <v>0</v>
      </c>
    </row>
    <row r="178" spans="1:17" ht="15" thickBot="1" x14ac:dyDescent="0.4">
      <c r="A178" s="7" t="s">
        <v>13</v>
      </c>
      <c r="B178" s="8">
        <v>0</v>
      </c>
      <c r="C178" s="8">
        <v>0</v>
      </c>
      <c r="D178" s="8">
        <v>0</v>
      </c>
      <c r="E178" s="8">
        <v>0</v>
      </c>
      <c r="F178" s="8">
        <v>7771</v>
      </c>
      <c r="G178" s="8">
        <v>1092</v>
      </c>
      <c r="H178" s="8">
        <v>0</v>
      </c>
      <c r="I178" s="8">
        <v>0</v>
      </c>
      <c r="J178" s="8">
        <v>0</v>
      </c>
      <c r="K178" s="8">
        <v>0</v>
      </c>
      <c r="L178" s="8">
        <v>1359</v>
      </c>
      <c r="M178" s="8">
        <v>0</v>
      </c>
      <c r="N178" s="8">
        <v>10222</v>
      </c>
      <c r="O178" s="8">
        <v>10222</v>
      </c>
      <c r="P178" s="8">
        <v>0</v>
      </c>
      <c r="Q178" s="8">
        <v>0</v>
      </c>
    </row>
    <row r="179" spans="1:17" ht="15" thickBot="1" x14ac:dyDescent="0.4">
      <c r="A179" s="7" t="s">
        <v>137</v>
      </c>
      <c r="B179" s="8">
        <v>0</v>
      </c>
      <c r="C179" s="8">
        <v>160</v>
      </c>
      <c r="D179" s="8">
        <v>1258</v>
      </c>
      <c r="E179" s="8">
        <v>0</v>
      </c>
      <c r="F179" s="8">
        <v>2632</v>
      </c>
      <c r="G179" s="8">
        <v>0</v>
      </c>
      <c r="H179" s="8">
        <v>0</v>
      </c>
      <c r="I179" s="8">
        <v>0</v>
      </c>
      <c r="J179" s="8">
        <v>0</v>
      </c>
      <c r="K179" s="8">
        <v>496</v>
      </c>
      <c r="L179" s="8">
        <v>3079</v>
      </c>
      <c r="M179" s="8">
        <v>1056</v>
      </c>
      <c r="N179" s="8">
        <v>8681</v>
      </c>
      <c r="O179" s="8">
        <v>8681</v>
      </c>
      <c r="P179" s="8">
        <v>0</v>
      </c>
      <c r="Q179" s="8">
        <v>0</v>
      </c>
    </row>
    <row r="180" spans="1:17" ht="15" thickBot="1" x14ac:dyDescent="0.4">
      <c r="A180" s="7" t="s">
        <v>138</v>
      </c>
      <c r="B180" s="8">
        <v>0</v>
      </c>
      <c r="C180" s="8">
        <v>161</v>
      </c>
      <c r="D180" s="8">
        <v>0</v>
      </c>
      <c r="E180" s="8">
        <v>0</v>
      </c>
      <c r="F180" s="8">
        <v>9507</v>
      </c>
      <c r="G180" s="8">
        <v>372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10040</v>
      </c>
      <c r="O180" s="8">
        <v>10040</v>
      </c>
      <c r="P180" s="8">
        <v>0</v>
      </c>
      <c r="Q180" s="8">
        <v>0</v>
      </c>
    </row>
    <row r="181" spans="1:17" ht="15" thickBot="1" x14ac:dyDescent="0.4">
      <c r="A181" s="7" t="s">
        <v>139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3208</v>
      </c>
      <c r="H181" s="8">
        <v>0</v>
      </c>
      <c r="I181" s="8">
        <v>0</v>
      </c>
      <c r="J181" s="8">
        <v>1379</v>
      </c>
      <c r="K181" s="8">
        <v>0</v>
      </c>
      <c r="L181" s="8">
        <v>5481</v>
      </c>
      <c r="M181" s="8">
        <v>0</v>
      </c>
      <c r="N181" s="8">
        <v>10068</v>
      </c>
      <c r="O181" s="8">
        <v>10068</v>
      </c>
      <c r="P181" s="8">
        <v>0</v>
      </c>
      <c r="Q181" s="8">
        <v>0</v>
      </c>
    </row>
    <row r="182" spans="1:17" ht="15" thickBot="1" x14ac:dyDescent="0.4">
      <c r="A182" s="7" t="s">
        <v>140</v>
      </c>
      <c r="B182" s="8">
        <v>0</v>
      </c>
      <c r="C182" s="8">
        <v>160</v>
      </c>
      <c r="D182" s="8">
        <v>0</v>
      </c>
      <c r="E182" s="8">
        <v>0</v>
      </c>
      <c r="F182" s="8">
        <v>8318</v>
      </c>
      <c r="G182" s="8">
        <v>0</v>
      </c>
      <c r="H182" s="8">
        <v>0</v>
      </c>
      <c r="I182" s="8">
        <v>0</v>
      </c>
      <c r="J182" s="8">
        <v>0</v>
      </c>
      <c r="K182" s="8">
        <v>496</v>
      </c>
      <c r="L182" s="8">
        <v>0</v>
      </c>
      <c r="M182" s="8">
        <v>0</v>
      </c>
      <c r="N182" s="8">
        <v>8974</v>
      </c>
      <c r="O182" s="8">
        <v>8974</v>
      </c>
      <c r="P182" s="8">
        <v>0</v>
      </c>
      <c r="Q182" s="8">
        <v>0</v>
      </c>
    </row>
    <row r="183" spans="1:17" ht="15" thickBot="1" x14ac:dyDescent="0.4">
      <c r="A183" s="7" t="s">
        <v>141</v>
      </c>
      <c r="B183" s="8">
        <v>0</v>
      </c>
      <c r="C183" s="8">
        <v>0</v>
      </c>
      <c r="D183" s="8">
        <v>1258</v>
      </c>
      <c r="E183" s="8">
        <v>0</v>
      </c>
      <c r="F183" s="8">
        <v>4048</v>
      </c>
      <c r="G183" s="8">
        <v>0</v>
      </c>
      <c r="H183" s="8">
        <v>0</v>
      </c>
      <c r="I183" s="8">
        <v>0</v>
      </c>
      <c r="J183" s="8">
        <v>0</v>
      </c>
      <c r="K183" s="8">
        <v>496</v>
      </c>
      <c r="L183" s="8">
        <v>3079</v>
      </c>
      <c r="M183" s="8">
        <v>0</v>
      </c>
      <c r="N183" s="8">
        <v>8881</v>
      </c>
      <c r="O183" s="8">
        <v>8881</v>
      </c>
      <c r="P183" s="8">
        <v>0</v>
      </c>
      <c r="Q183" s="8">
        <v>0</v>
      </c>
    </row>
    <row r="184" spans="1:17" ht="15" thickBot="1" x14ac:dyDescent="0.4">
      <c r="A184" s="7" t="s">
        <v>142</v>
      </c>
      <c r="B184" s="8">
        <v>0</v>
      </c>
      <c r="C184" s="8">
        <v>161</v>
      </c>
      <c r="D184" s="8">
        <v>0</v>
      </c>
      <c r="E184" s="8">
        <v>0</v>
      </c>
      <c r="F184" s="8">
        <v>6763</v>
      </c>
      <c r="G184" s="8">
        <v>0</v>
      </c>
      <c r="H184" s="8">
        <v>0</v>
      </c>
      <c r="I184" s="8">
        <v>0</v>
      </c>
      <c r="J184" s="8">
        <v>0</v>
      </c>
      <c r="K184" s="8">
        <v>496</v>
      </c>
      <c r="L184" s="8">
        <v>0</v>
      </c>
      <c r="M184" s="8">
        <v>1056</v>
      </c>
      <c r="N184" s="8">
        <v>8476</v>
      </c>
      <c r="O184" s="8">
        <v>8475</v>
      </c>
      <c r="P184" s="8">
        <v>-1</v>
      </c>
      <c r="Q184" s="8">
        <v>-0.01</v>
      </c>
    </row>
    <row r="185" spans="1:17" ht="15" thickBot="1" x14ac:dyDescent="0.4">
      <c r="A185" s="7" t="s">
        <v>143</v>
      </c>
      <c r="B185" s="8">
        <v>0</v>
      </c>
      <c r="C185" s="8">
        <v>160</v>
      </c>
      <c r="D185" s="8">
        <v>1258</v>
      </c>
      <c r="E185" s="8">
        <v>0</v>
      </c>
      <c r="F185" s="8">
        <v>5506</v>
      </c>
      <c r="G185" s="8">
        <v>0</v>
      </c>
      <c r="H185" s="8">
        <v>0</v>
      </c>
      <c r="I185" s="8">
        <v>0</v>
      </c>
      <c r="J185" s="8">
        <v>0</v>
      </c>
      <c r="K185" s="8">
        <v>496</v>
      </c>
      <c r="L185" s="8">
        <v>1359</v>
      </c>
      <c r="M185" s="8">
        <v>0</v>
      </c>
      <c r="N185" s="8">
        <v>8779</v>
      </c>
      <c r="O185" s="8">
        <v>8780</v>
      </c>
      <c r="P185" s="8">
        <v>1</v>
      </c>
      <c r="Q185" s="8">
        <v>0.01</v>
      </c>
    </row>
    <row r="186" spans="1:17" ht="15" thickBot="1" x14ac:dyDescent="0.4">
      <c r="A186" s="7" t="s">
        <v>144</v>
      </c>
      <c r="B186" s="8">
        <v>0</v>
      </c>
      <c r="C186" s="8">
        <v>0</v>
      </c>
      <c r="D186" s="8">
        <v>0</v>
      </c>
      <c r="E186" s="8">
        <v>0</v>
      </c>
      <c r="F186" s="8">
        <v>7737</v>
      </c>
      <c r="G186" s="8">
        <v>1225</v>
      </c>
      <c r="H186" s="8">
        <v>0</v>
      </c>
      <c r="I186" s="8">
        <v>0</v>
      </c>
      <c r="J186" s="8">
        <v>0</v>
      </c>
      <c r="K186" s="8">
        <v>0</v>
      </c>
      <c r="L186" s="8">
        <v>1359</v>
      </c>
      <c r="M186" s="8">
        <v>0</v>
      </c>
      <c r="N186" s="8">
        <v>10321</v>
      </c>
      <c r="O186" s="8">
        <v>10321</v>
      </c>
      <c r="P186" s="8">
        <v>0</v>
      </c>
      <c r="Q186" s="8">
        <v>0</v>
      </c>
    </row>
    <row r="187" spans="1:17" ht="15" thickBot="1" x14ac:dyDescent="0.4">
      <c r="A187" s="7" t="s">
        <v>145</v>
      </c>
      <c r="B187" s="8">
        <v>0</v>
      </c>
      <c r="C187" s="8">
        <v>160</v>
      </c>
      <c r="D187" s="8">
        <v>0</v>
      </c>
      <c r="E187" s="8">
        <v>0</v>
      </c>
      <c r="F187" s="8">
        <v>9238</v>
      </c>
      <c r="G187" s="8">
        <v>372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9770</v>
      </c>
      <c r="O187" s="8">
        <v>9770</v>
      </c>
      <c r="P187" s="8">
        <v>0</v>
      </c>
      <c r="Q187" s="8">
        <v>0</v>
      </c>
    </row>
    <row r="188" spans="1:17" ht="15" thickBot="1" x14ac:dyDescent="0.4">
      <c r="A188" s="7" t="s">
        <v>146</v>
      </c>
      <c r="B188" s="8">
        <v>0</v>
      </c>
      <c r="C188" s="8">
        <v>0</v>
      </c>
      <c r="D188" s="8">
        <v>0</v>
      </c>
      <c r="E188" s="8">
        <v>0</v>
      </c>
      <c r="F188" s="8">
        <v>4014</v>
      </c>
      <c r="G188" s="8">
        <v>1526</v>
      </c>
      <c r="H188" s="8">
        <v>0</v>
      </c>
      <c r="I188" s="8">
        <v>0</v>
      </c>
      <c r="J188" s="8">
        <v>0</v>
      </c>
      <c r="K188" s="8">
        <v>0</v>
      </c>
      <c r="L188" s="8">
        <v>4976</v>
      </c>
      <c r="M188" s="8">
        <v>0</v>
      </c>
      <c r="N188" s="8">
        <v>10516</v>
      </c>
      <c r="O188" s="8">
        <v>10515</v>
      </c>
      <c r="P188" s="8">
        <v>-1</v>
      </c>
      <c r="Q188" s="8">
        <v>-0.01</v>
      </c>
    </row>
    <row r="189" spans="1:17" ht="15" thickBot="1" x14ac:dyDescent="0.4">
      <c r="A189" s="7" t="s">
        <v>147</v>
      </c>
      <c r="B189" s="8">
        <v>0</v>
      </c>
      <c r="C189" s="8">
        <v>0</v>
      </c>
      <c r="D189" s="8">
        <v>0</v>
      </c>
      <c r="E189" s="8">
        <v>0</v>
      </c>
      <c r="F189" s="8">
        <v>8318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1359</v>
      </c>
      <c r="M189" s="8">
        <v>0</v>
      </c>
      <c r="N189" s="8">
        <v>9677</v>
      </c>
      <c r="O189" s="8">
        <v>9677</v>
      </c>
      <c r="P189" s="8">
        <v>0</v>
      </c>
      <c r="Q189" s="8">
        <v>0</v>
      </c>
    </row>
    <row r="190" spans="1:17" ht="15" thickBot="1" x14ac:dyDescent="0.4">
      <c r="A190" s="7" t="s">
        <v>148</v>
      </c>
      <c r="B190" s="8">
        <v>0</v>
      </c>
      <c r="C190" s="8">
        <v>0</v>
      </c>
      <c r="D190" s="8">
        <v>0</v>
      </c>
      <c r="E190" s="8">
        <v>0</v>
      </c>
      <c r="F190" s="8">
        <v>5506</v>
      </c>
      <c r="G190" s="8">
        <v>0</v>
      </c>
      <c r="H190" s="8">
        <v>0</v>
      </c>
      <c r="I190" s="8">
        <v>0</v>
      </c>
      <c r="J190" s="8">
        <v>0</v>
      </c>
      <c r="K190" s="8">
        <v>496</v>
      </c>
      <c r="L190" s="8">
        <v>3079</v>
      </c>
      <c r="M190" s="8">
        <v>0</v>
      </c>
      <c r="N190" s="8">
        <v>9081</v>
      </c>
      <c r="O190" s="8">
        <v>9081</v>
      </c>
      <c r="P190" s="8">
        <v>0</v>
      </c>
      <c r="Q190" s="8">
        <v>0</v>
      </c>
    </row>
    <row r="191" spans="1:17" ht="15" thickBot="1" x14ac:dyDescent="0.4">
      <c r="A191" s="7" t="s">
        <v>149</v>
      </c>
      <c r="B191" s="8">
        <v>0</v>
      </c>
      <c r="C191" s="8">
        <v>0</v>
      </c>
      <c r="D191" s="8">
        <v>1258</v>
      </c>
      <c r="E191" s="8">
        <v>0</v>
      </c>
      <c r="F191" s="8">
        <v>776</v>
      </c>
      <c r="G191" s="8">
        <v>0</v>
      </c>
      <c r="H191" s="8">
        <v>0</v>
      </c>
      <c r="I191" s="8">
        <v>0</v>
      </c>
      <c r="J191" s="8">
        <v>1379</v>
      </c>
      <c r="K191" s="8">
        <v>496</v>
      </c>
      <c r="L191" s="8">
        <v>4976</v>
      </c>
      <c r="M191" s="8">
        <v>0</v>
      </c>
      <c r="N191" s="8">
        <v>8885</v>
      </c>
      <c r="O191" s="8">
        <v>8885</v>
      </c>
      <c r="P191" s="8">
        <v>0</v>
      </c>
      <c r="Q191" s="8">
        <v>0</v>
      </c>
    </row>
    <row r="192" spans="1:17" ht="15" thickBot="1" x14ac:dyDescent="0.4">
      <c r="A192" s="7" t="s">
        <v>150</v>
      </c>
      <c r="B192" s="8">
        <v>0</v>
      </c>
      <c r="C192" s="8">
        <v>0</v>
      </c>
      <c r="D192" s="8">
        <v>0</v>
      </c>
      <c r="E192" s="8">
        <v>0</v>
      </c>
      <c r="F192" s="8">
        <v>776</v>
      </c>
      <c r="G192" s="8">
        <v>3208</v>
      </c>
      <c r="H192" s="8">
        <v>0</v>
      </c>
      <c r="I192" s="8">
        <v>0</v>
      </c>
      <c r="J192" s="8">
        <v>1280</v>
      </c>
      <c r="K192" s="8">
        <v>0</v>
      </c>
      <c r="L192" s="8">
        <v>5449</v>
      </c>
      <c r="M192" s="8">
        <v>0</v>
      </c>
      <c r="N192" s="8">
        <v>10713</v>
      </c>
      <c r="O192" s="8">
        <v>10713</v>
      </c>
      <c r="P192" s="8">
        <v>0</v>
      </c>
      <c r="Q192" s="8">
        <v>0</v>
      </c>
    </row>
    <row r="193" spans="1:17" ht="15" thickBot="1" x14ac:dyDescent="0.4">
      <c r="A193" s="7" t="s">
        <v>151</v>
      </c>
      <c r="B193" s="8">
        <v>0</v>
      </c>
      <c r="C193" s="8">
        <v>0</v>
      </c>
      <c r="D193" s="8">
        <v>0</v>
      </c>
      <c r="E193" s="8">
        <v>0</v>
      </c>
      <c r="F193" s="8">
        <v>2632</v>
      </c>
      <c r="G193" s="8">
        <v>1526</v>
      </c>
      <c r="H193" s="8">
        <v>0</v>
      </c>
      <c r="I193" s="8">
        <v>0</v>
      </c>
      <c r="J193" s="8">
        <v>1280</v>
      </c>
      <c r="K193" s="8">
        <v>0</v>
      </c>
      <c r="L193" s="8">
        <v>4976</v>
      </c>
      <c r="M193" s="8">
        <v>0</v>
      </c>
      <c r="N193" s="8">
        <v>10414</v>
      </c>
      <c r="O193" s="8">
        <v>10414</v>
      </c>
      <c r="P193" s="8">
        <v>0</v>
      </c>
      <c r="Q193" s="8">
        <v>0</v>
      </c>
    </row>
    <row r="194" spans="1:17" ht="15" thickBot="1" x14ac:dyDescent="0.4">
      <c r="A194" s="7" t="s">
        <v>152</v>
      </c>
      <c r="B194" s="8">
        <v>0</v>
      </c>
      <c r="C194" s="8">
        <v>0</v>
      </c>
      <c r="D194" s="8">
        <v>0</v>
      </c>
      <c r="E194" s="8">
        <v>0</v>
      </c>
      <c r="F194" s="8">
        <v>4048</v>
      </c>
      <c r="G194" s="8">
        <v>1193</v>
      </c>
      <c r="H194" s="8">
        <v>0</v>
      </c>
      <c r="I194" s="8">
        <v>0</v>
      </c>
      <c r="J194" s="8">
        <v>0</v>
      </c>
      <c r="K194" s="8">
        <v>0</v>
      </c>
      <c r="L194" s="8">
        <v>4976</v>
      </c>
      <c r="M194" s="8">
        <v>0</v>
      </c>
      <c r="N194" s="8">
        <v>10217</v>
      </c>
      <c r="O194" s="8">
        <v>10216</v>
      </c>
      <c r="P194" s="8">
        <v>-1</v>
      </c>
      <c r="Q194" s="8">
        <v>-0.01</v>
      </c>
    </row>
    <row r="195" spans="1:17" ht="15" thickBot="1" x14ac:dyDescent="0.4">
      <c r="A195" s="7" t="s">
        <v>153</v>
      </c>
      <c r="B195" s="8">
        <v>0</v>
      </c>
      <c r="C195" s="8">
        <v>160</v>
      </c>
      <c r="D195" s="8">
        <v>0</v>
      </c>
      <c r="E195" s="8">
        <v>0</v>
      </c>
      <c r="F195" s="8">
        <v>7771</v>
      </c>
      <c r="G195" s="8">
        <v>0</v>
      </c>
      <c r="H195" s="8">
        <v>0</v>
      </c>
      <c r="I195" s="8">
        <v>0</v>
      </c>
      <c r="J195" s="8">
        <v>0</v>
      </c>
      <c r="K195" s="8">
        <v>496</v>
      </c>
      <c r="L195" s="8">
        <v>749</v>
      </c>
      <c r="M195" s="8">
        <v>0</v>
      </c>
      <c r="N195" s="8">
        <v>9176</v>
      </c>
      <c r="O195" s="8">
        <v>9176</v>
      </c>
      <c r="P195" s="8">
        <v>0</v>
      </c>
      <c r="Q195" s="8">
        <v>0</v>
      </c>
    </row>
    <row r="196" spans="1:17" ht="15" thickBot="1" x14ac:dyDescent="0.4">
      <c r="A196" s="7" t="s">
        <v>154</v>
      </c>
      <c r="B196" s="8">
        <v>0</v>
      </c>
      <c r="C196" s="8">
        <v>0</v>
      </c>
      <c r="D196" s="8">
        <v>0</v>
      </c>
      <c r="E196" s="8">
        <v>0</v>
      </c>
      <c r="F196" s="8">
        <v>9306</v>
      </c>
      <c r="G196" s="8">
        <v>1227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10533</v>
      </c>
      <c r="O196" s="8">
        <v>10533</v>
      </c>
      <c r="P196" s="8">
        <v>0</v>
      </c>
      <c r="Q196" s="8">
        <v>0</v>
      </c>
    </row>
    <row r="197" spans="1:17" ht="15" thickBot="1" x14ac:dyDescent="0.4">
      <c r="A197" s="7" t="s">
        <v>155</v>
      </c>
      <c r="B197" s="8">
        <v>0</v>
      </c>
      <c r="C197" s="8">
        <v>0</v>
      </c>
      <c r="D197" s="8">
        <v>0</v>
      </c>
      <c r="E197" s="8">
        <v>0</v>
      </c>
      <c r="F197" s="8">
        <v>9238</v>
      </c>
      <c r="G197" s="8">
        <v>1193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10431</v>
      </c>
      <c r="O197" s="8">
        <v>10430</v>
      </c>
      <c r="P197" s="8">
        <v>-1</v>
      </c>
      <c r="Q197" s="8">
        <v>-0.01</v>
      </c>
    </row>
    <row r="198" spans="1:17" ht="15" thickBot="1" x14ac:dyDescent="0.4">
      <c r="A198" s="7" t="s">
        <v>156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3408</v>
      </c>
      <c r="H198" s="8">
        <v>0</v>
      </c>
      <c r="I198" s="8">
        <v>675</v>
      </c>
      <c r="J198" s="8">
        <v>1379</v>
      </c>
      <c r="K198" s="8">
        <v>0</v>
      </c>
      <c r="L198" s="8">
        <v>5449</v>
      </c>
      <c r="M198" s="8">
        <v>0</v>
      </c>
      <c r="N198" s="8">
        <v>10911</v>
      </c>
      <c r="O198" s="8">
        <v>10911</v>
      </c>
      <c r="P198" s="8">
        <v>0</v>
      </c>
      <c r="Q198" s="8">
        <v>0</v>
      </c>
    </row>
    <row r="199" spans="1:17" ht="15" thickBot="1" x14ac:dyDescent="0.4">
      <c r="A199" s="7" t="s">
        <v>157</v>
      </c>
      <c r="B199" s="8">
        <v>0</v>
      </c>
      <c r="C199" s="8">
        <v>0</v>
      </c>
      <c r="D199" s="8">
        <v>1258</v>
      </c>
      <c r="E199" s="8">
        <v>0</v>
      </c>
      <c r="F199" s="8">
        <v>1275</v>
      </c>
      <c r="G199" s="8">
        <v>0</v>
      </c>
      <c r="H199" s="8">
        <v>0</v>
      </c>
      <c r="I199" s="8">
        <v>0</v>
      </c>
      <c r="J199" s="8">
        <v>1280</v>
      </c>
      <c r="K199" s="8">
        <v>496</v>
      </c>
      <c r="L199" s="8">
        <v>4976</v>
      </c>
      <c r="M199" s="8">
        <v>0</v>
      </c>
      <c r="N199" s="8">
        <v>9285</v>
      </c>
      <c r="O199" s="8">
        <v>9285</v>
      </c>
      <c r="P199" s="8">
        <v>0</v>
      </c>
      <c r="Q199" s="8">
        <v>0</v>
      </c>
    </row>
    <row r="200" spans="1:17" ht="15" thickBot="1" x14ac:dyDescent="0.4">
      <c r="A200" s="7" t="s">
        <v>158</v>
      </c>
      <c r="B200" s="8">
        <v>0</v>
      </c>
      <c r="C200" s="8">
        <v>0</v>
      </c>
      <c r="D200" s="8">
        <v>0</v>
      </c>
      <c r="E200" s="8">
        <v>0</v>
      </c>
      <c r="F200" s="8">
        <v>4014</v>
      </c>
      <c r="G200" s="8">
        <v>3208</v>
      </c>
      <c r="H200" s="8">
        <v>0</v>
      </c>
      <c r="I200" s="8">
        <v>2839</v>
      </c>
      <c r="J200" s="8">
        <v>0</v>
      </c>
      <c r="K200" s="8">
        <v>0</v>
      </c>
      <c r="L200" s="8">
        <v>1359</v>
      </c>
      <c r="M200" s="8">
        <v>0</v>
      </c>
      <c r="N200" s="8">
        <v>11420</v>
      </c>
      <c r="O200" s="8">
        <v>11420</v>
      </c>
      <c r="P200" s="8">
        <v>0</v>
      </c>
      <c r="Q200" s="8">
        <v>0</v>
      </c>
    </row>
    <row r="201" spans="1:17" ht="15" thickBot="1" x14ac:dyDescent="0.4">
      <c r="A201" s="7" t="s">
        <v>159</v>
      </c>
      <c r="B201" s="8">
        <v>0</v>
      </c>
      <c r="C201" s="8">
        <v>0</v>
      </c>
      <c r="D201" s="8">
        <v>0</v>
      </c>
      <c r="E201" s="8">
        <v>0</v>
      </c>
      <c r="F201" s="8">
        <v>776</v>
      </c>
      <c r="G201" s="8">
        <v>3208</v>
      </c>
      <c r="H201" s="8">
        <v>0</v>
      </c>
      <c r="I201" s="8">
        <v>0</v>
      </c>
      <c r="J201" s="8">
        <v>1379</v>
      </c>
      <c r="K201" s="8">
        <v>0</v>
      </c>
      <c r="L201" s="8">
        <v>5449</v>
      </c>
      <c r="M201" s="8">
        <v>0</v>
      </c>
      <c r="N201" s="8">
        <v>10812</v>
      </c>
      <c r="O201" s="8">
        <v>10812</v>
      </c>
      <c r="P201" s="8">
        <v>0</v>
      </c>
      <c r="Q201" s="8">
        <v>0</v>
      </c>
    </row>
    <row r="202" spans="1:17" ht="15" thickBot="1" x14ac:dyDescent="0.4">
      <c r="A202" s="7" t="s">
        <v>160</v>
      </c>
      <c r="B202" s="8">
        <v>0</v>
      </c>
      <c r="C202" s="8">
        <v>0</v>
      </c>
      <c r="D202" s="8">
        <v>0</v>
      </c>
      <c r="E202" s="8">
        <v>0</v>
      </c>
      <c r="F202" s="8">
        <v>5576</v>
      </c>
      <c r="G202" s="8">
        <v>3208</v>
      </c>
      <c r="H202" s="8">
        <v>0</v>
      </c>
      <c r="I202" s="8">
        <v>877</v>
      </c>
      <c r="J202" s="8">
        <v>0</v>
      </c>
      <c r="K202" s="8">
        <v>0</v>
      </c>
      <c r="L202" s="8">
        <v>1359</v>
      </c>
      <c r="M202" s="8">
        <v>0</v>
      </c>
      <c r="N202" s="8">
        <v>11020</v>
      </c>
      <c r="O202" s="8">
        <v>11020</v>
      </c>
      <c r="P202" s="8">
        <v>0</v>
      </c>
      <c r="Q202" s="8">
        <v>0</v>
      </c>
    </row>
    <row r="203" spans="1:17" ht="15" thickBot="1" x14ac:dyDescent="0.4">
      <c r="A203" s="7" t="s">
        <v>161</v>
      </c>
      <c r="B203" s="8">
        <v>0</v>
      </c>
      <c r="C203" s="8">
        <v>0</v>
      </c>
      <c r="D203" s="8">
        <v>1258</v>
      </c>
      <c r="E203" s="8">
        <v>0</v>
      </c>
      <c r="F203" s="8">
        <v>776</v>
      </c>
      <c r="G203" s="8">
        <v>0</v>
      </c>
      <c r="H203" s="8">
        <v>0</v>
      </c>
      <c r="I203" s="8">
        <v>0</v>
      </c>
      <c r="J203" s="8">
        <v>1379</v>
      </c>
      <c r="K203" s="8">
        <v>496</v>
      </c>
      <c r="L203" s="8">
        <v>5481</v>
      </c>
      <c r="M203" s="8">
        <v>0</v>
      </c>
      <c r="N203" s="8">
        <v>9390</v>
      </c>
      <c r="O203" s="8">
        <v>9390</v>
      </c>
      <c r="P203" s="8">
        <v>0</v>
      </c>
      <c r="Q203" s="8">
        <v>0</v>
      </c>
    </row>
    <row r="204" spans="1:17" ht="15" thickBot="1" x14ac:dyDescent="0.4">
      <c r="A204" s="7" t="s">
        <v>162</v>
      </c>
      <c r="B204" s="8">
        <v>0</v>
      </c>
      <c r="C204" s="8">
        <v>0</v>
      </c>
      <c r="D204" s="8">
        <v>0</v>
      </c>
      <c r="E204" s="8">
        <v>0</v>
      </c>
      <c r="F204" s="8">
        <v>776</v>
      </c>
      <c r="G204" s="8">
        <v>3408</v>
      </c>
      <c r="H204" s="8">
        <v>0</v>
      </c>
      <c r="I204" s="8">
        <v>3077</v>
      </c>
      <c r="J204" s="8">
        <v>1379</v>
      </c>
      <c r="K204" s="8">
        <v>0</v>
      </c>
      <c r="L204" s="8">
        <v>3079</v>
      </c>
      <c r="M204" s="8">
        <v>0</v>
      </c>
      <c r="N204" s="8">
        <v>11719</v>
      </c>
      <c r="O204" s="8">
        <v>11719</v>
      </c>
      <c r="P204" s="8">
        <v>0</v>
      </c>
      <c r="Q204" s="8">
        <v>0</v>
      </c>
    </row>
    <row r="205" spans="1:17" ht="15" thickBot="1" x14ac:dyDescent="0.4">
      <c r="A205" s="7" t="s">
        <v>163</v>
      </c>
      <c r="B205" s="8">
        <v>0</v>
      </c>
      <c r="C205" s="8">
        <v>161</v>
      </c>
      <c r="D205" s="8">
        <v>0</v>
      </c>
      <c r="E205" s="8">
        <v>0</v>
      </c>
      <c r="F205" s="8">
        <v>9507</v>
      </c>
      <c r="G205" s="8">
        <v>372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10040</v>
      </c>
      <c r="O205" s="8">
        <v>10040</v>
      </c>
      <c r="P205" s="8">
        <v>0</v>
      </c>
      <c r="Q205" s="8">
        <v>0</v>
      </c>
    </row>
    <row r="206" spans="1:17" ht="15" thickBot="1" x14ac:dyDescent="0.4">
      <c r="A206" s="7" t="s">
        <v>164</v>
      </c>
      <c r="B206" s="8">
        <v>0</v>
      </c>
      <c r="C206" s="8">
        <v>0</v>
      </c>
      <c r="D206" s="8">
        <v>0</v>
      </c>
      <c r="E206" s="8">
        <v>0</v>
      </c>
      <c r="F206" s="8">
        <v>7771</v>
      </c>
      <c r="G206" s="8">
        <v>1292</v>
      </c>
      <c r="H206" s="8">
        <v>0</v>
      </c>
      <c r="I206" s="8">
        <v>0</v>
      </c>
      <c r="J206" s="8">
        <v>0</v>
      </c>
      <c r="K206" s="8">
        <v>0</v>
      </c>
      <c r="L206" s="8">
        <v>1359</v>
      </c>
      <c r="M206" s="8">
        <v>0</v>
      </c>
      <c r="N206" s="8">
        <v>10422</v>
      </c>
      <c r="O206" s="8">
        <v>10422</v>
      </c>
      <c r="P206" s="8">
        <v>0</v>
      </c>
      <c r="Q206" s="8">
        <v>0</v>
      </c>
    </row>
    <row r="207" spans="1:17" ht="15" thickBot="1" x14ac:dyDescent="0.4">
      <c r="A207" s="7" t="s">
        <v>165</v>
      </c>
      <c r="B207" s="8">
        <v>0</v>
      </c>
      <c r="C207" s="8">
        <v>0</v>
      </c>
      <c r="D207" s="8">
        <v>0</v>
      </c>
      <c r="E207" s="8">
        <v>0</v>
      </c>
      <c r="F207" s="8">
        <v>2632</v>
      </c>
      <c r="G207" s="8">
        <v>3208</v>
      </c>
      <c r="H207" s="8">
        <v>0</v>
      </c>
      <c r="I207" s="8">
        <v>0</v>
      </c>
      <c r="J207" s="8">
        <v>0</v>
      </c>
      <c r="K207" s="8">
        <v>0</v>
      </c>
      <c r="L207" s="8">
        <v>4976</v>
      </c>
      <c r="M207" s="8">
        <v>0</v>
      </c>
      <c r="N207" s="8">
        <v>10816</v>
      </c>
      <c r="O207" s="8">
        <v>10816</v>
      </c>
      <c r="P207" s="8">
        <v>0</v>
      </c>
      <c r="Q207" s="8">
        <v>0</v>
      </c>
    </row>
    <row r="208" spans="1:17" ht="15" thickBot="1" x14ac:dyDescent="0.4">
      <c r="A208" s="7" t="s">
        <v>166</v>
      </c>
      <c r="B208" s="8">
        <v>0</v>
      </c>
      <c r="C208" s="8">
        <v>0</v>
      </c>
      <c r="D208" s="8">
        <v>0</v>
      </c>
      <c r="E208" s="8">
        <v>0</v>
      </c>
      <c r="F208" s="8">
        <v>9306</v>
      </c>
      <c r="G208" s="8">
        <v>1227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10533</v>
      </c>
      <c r="O208" s="8">
        <v>10533</v>
      </c>
      <c r="P208" s="8">
        <v>0</v>
      </c>
      <c r="Q208" s="8">
        <v>0</v>
      </c>
    </row>
    <row r="209" spans="1:17" ht="15" thickBot="1" x14ac:dyDescent="0.4">
      <c r="A209" s="7" t="s">
        <v>167</v>
      </c>
      <c r="B209" s="8">
        <v>0</v>
      </c>
      <c r="C209" s="8">
        <v>0</v>
      </c>
      <c r="D209" s="8">
        <v>0</v>
      </c>
      <c r="E209" s="8">
        <v>0</v>
      </c>
      <c r="F209" s="8">
        <v>9238</v>
      </c>
      <c r="G209" s="8">
        <v>1092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10330</v>
      </c>
      <c r="O209" s="8">
        <v>10329</v>
      </c>
      <c r="P209" s="8">
        <v>-1</v>
      </c>
      <c r="Q209" s="8">
        <v>-0.01</v>
      </c>
    </row>
    <row r="210" spans="1:17" ht="15" thickBot="1" x14ac:dyDescent="0.4">
      <c r="A210" s="7" t="s">
        <v>168</v>
      </c>
      <c r="B210" s="8">
        <v>0</v>
      </c>
      <c r="C210" s="8">
        <v>160</v>
      </c>
      <c r="D210" s="8">
        <v>0</v>
      </c>
      <c r="E210" s="8">
        <v>0</v>
      </c>
      <c r="F210" s="8">
        <v>9507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9667</v>
      </c>
      <c r="O210" s="8">
        <v>9667</v>
      </c>
      <c r="P210" s="8">
        <v>0</v>
      </c>
      <c r="Q210" s="8">
        <v>0</v>
      </c>
    </row>
    <row r="211" spans="1:17" ht="15" thickBot="1" x14ac:dyDescent="0.4">
      <c r="A211" s="7" t="s">
        <v>169</v>
      </c>
      <c r="B211" s="8">
        <v>0</v>
      </c>
      <c r="C211" s="8">
        <v>0</v>
      </c>
      <c r="D211" s="8">
        <v>0</v>
      </c>
      <c r="E211" s="8">
        <v>0</v>
      </c>
      <c r="F211" s="8">
        <v>776</v>
      </c>
      <c r="G211" s="8">
        <v>3408</v>
      </c>
      <c r="H211" s="8">
        <v>0</v>
      </c>
      <c r="I211" s="8">
        <v>877</v>
      </c>
      <c r="J211" s="8">
        <v>1280</v>
      </c>
      <c r="K211" s="8">
        <v>0</v>
      </c>
      <c r="L211" s="8">
        <v>4976</v>
      </c>
      <c r="M211" s="8">
        <v>0</v>
      </c>
      <c r="N211" s="8">
        <v>11317</v>
      </c>
      <c r="O211" s="8">
        <v>11317</v>
      </c>
      <c r="P211" s="8">
        <v>0</v>
      </c>
      <c r="Q211" s="8">
        <v>0</v>
      </c>
    </row>
    <row r="212" spans="1:17" ht="15" thickBot="1" x14ac:dyDescent="0.4">
      <c r="A212" s="7" t="s">
        <v>170</v>
      </c>
      <c r="B212" s="8">
        <v>0</v>
      </c>
      <c r="C212" s="8">
        <v>0</v>
      </c>
      <c r="D212" s="8">
        <v>0</v>
      </c>
      <c r="E212" s="8">
        <v>0</v>
      </c>
      <c r="F212" s="8">
        <v>7737</v>
      </c>
      <c r="G212" s="8">
        <v>1526</v>
      </c>
      <c r="H212" s="8">
        <v>0</v>
      </c>
      <c r="I212" s="8">
        <v>0</v>
      </c>
      <c r="J212" s="8">
        <v>0</v>
      </c>
      <c r="K212" s="8">
        <v>0</v>
      </c>
      <c r="L212" s="8">
        <v>1359</v>
      </c>
      <c r="M212" s="8">
        <v>0</v>
      </c>
      <c r="N212" s="8">
        <v>10622</v>
      </c>
      <c r="O212" s="8">
        <v>10622</v>
      </c>
      <c r="P212" s="8">
        <v>0</v>
      </c>
      <c r="Q212" s="8">
        <v>0</v>
      </c>
    </row>
    <row r="213" spans="1:17" ht="15" thickBot="1" x14ac:dyDescent="0.4"/>
    <row r="214" spans="1:17" ht="15" thickBot="1" x14ac:dyDescent="0.4">
      <c r="A214" s="9" t="s">
        <v>64</v>
      </c>
      <c r="B214" s="10">
        <v>26500</v>
      </c>
    </row>
    <row r="215" spans="1:17" ht="15" thickBot="1" x14ac:dyDescent="0.4">
      <c r="A215" s="9" t="s">
        <v>283</v>
      </c>
      <c r="B215" s="10">
        <v>0</v>
      </c>
    </row>
    <row r="216" spans="1:17" ht="15" thickBot="1" x14ac:dyDescent="0.4">
      <c r="A216" s="9" t="s">
        <v>66</v>
      </c>
      <c r="B216" s="10">
        <v>472566</v>
      </c>
    </row>
    <row r="217" spans="1:17" ht="15" thickBot="1" x14ac:dyDescent="0.4">
      <c r="A217" s="9" t="s">
        <v>67</v>
      </c>
      <c r="B217" s="10">
        <v>472561</v>
      </c>
    </row>
    <row r="218" spans="1:17" ht="15" thickBot="1" x14ac:dyDescent="0.4">
      <c r="A218" s="9" t="s">
        <v>68</v>
      </c>
      <c r="B218" s="10">
        <v>5</v>
      </c>
    </row>
    <row r="219" spans="1:17" ht="15" thickBot="1" x14ac:dyDescent="0.4">
      <c r="A219" s="9" t="s">
        <v>69</v>
      </c>
      <c r="B219" s="10"/>
    </row>
    <row r="220" spans="1:17" ht="15" thickBot="1" x14ac:dyDescent="0.4">
      <c r="A220" s="9" t="s">
        <v>70</v>
      </c>
      <c r="B220" s="10"/>
    </row>
    <row r="221" spans="1:17" ht="15" thickBot="1" x14ac:dyDescent="0.4">
      <c r="A221" s="9" t="s">
        <v>71</v>
      </c>
      <c r="B221" s="10">
        <v>0</v>
      </c>
    </row>
    <row r="223" spans="1:17" x14ac:dyDescent="0.35">
      <c r="A223" s="1" t="s">
        <v>95</v>
      </c>
    </row>
    <row r="225" spans="1:1" x14ac:dyDescent="0.35">
      <c r="A225" s="11" t="s">
        <v>449</v>
      </c>
    </row>
    <row r="226" spans="1:1" x14ac:dyDescent="0.35">
      <c r="A226" s="11" t="s">
        <v>450</v>
      </c>
    </row>
  </sheetData>
  <hyperlinks>
    <hyperlink ref="A223" r:id="rId1" display="https://miau.my-x.hu/myx-free/coco/test/933435220200123125022.html" xr:uid="{7FF21499-3FD8-4C9D-800E-2221D591A0C2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B07F-F5FA-4B85-BC94-4AD06AD77158}">
  <sheetPr>
    <tabColor rgb="FFFF0000"/>
  </sheetPr>
  <dimension ref="A1:Q226"/>
  <sheetViews>
    <sheetView topLeftCell="B102" workbookViewId="0">
      <selection activeCell="N113" sqref="N113"/>
    </sheetView>
  </sheetViews>
  <sheetFormatPr defaultRowHeight="14.5" x14ac:dyDescent="0.35"/>
  <cols>
    <col min="1" max="1" width="25.1796875" bestFit="1" customWidth="1"/>
  </cols>
  <sheetData>
    <row r="1" spans="1:14" ht="18" x14ac:dyDescent="0.35">
      <c r="A1" s="3"/>
    </row>
    <row r="2" spans="1:14" x14ac:dyDescent="0.35">
      <c r="A2" s="4"/>
    </row>
    <row r="5" spans="1:14" ht="15" x14ac:dyDescent="0.35">
      <c r="A5" s="5" t="s">
        <v>18</v>
      </c>
      <c r="B5" s="6">
        <v>5544795</v>
      </c>
      <c r="C5" s="5" t="s">
        <v>20</v>
      </c>
      <c r="D5" s="6">
        <v>47</v>
      </c>
      <c r="E5" s="5" t="s">
        <v>21</v>
      </c>
      <c r="F5" s="6">
        <v>12</v>
      </c>
      <c r="G5" s="5" t="s">
        <v>22</v>
      </c>
      <c r="H5" s="6">
        <v>48</v>
      </c>
      <c r="I5" s="5" t="s">
        <v>23</v>
      </c>
      <c r="J5" s="6">
        <v>0</v>
      </c>
      <c r="K5" s="5" t="s">
        <v>24</v>
      </c>
      <c r="L5" s="6" t="s">
        <v>459</v>
      </c>
    </row>
    <row r="6" spans="1:14" ht="18.5" thickBot="1" x14ac:dyDescent="0.4">
      <c r="A6" s="3"/>
    </row>
    <row r="7" spans="1:14" ht="15" thickBot="1" x14ac:dyDescent="0.4">
      <c r="A7" s="7" t="s">
        <v>26</v>
      </c>
      <c r="B7" s="7" t="s">
        <v>27</v>
      </c>
      <c r="C7" s="7" t="s">
        <v>28</v>
      </c>
      <c r="D7" s="7" t="s">
        <v>77</v>
      </c>
      <c r="E7" s="7" t="s">
        <v>78</v>
      </c>
      <c r="F7" s="7" t="s">
        <v>112</v>
      </c>
      <c r="G7" s="7" t="s">
        <v>113</v>
      </c>
      <c r="H7" s="7" t="s">
        <v>114</v>
      </c>
      <c r="I7" s="7" t="s">
        <v>115</v>
      </c>
      <c r="J7" s="7" t="s">
        <v>116</v>
      </c>
      <c r="K7" s="7" t="s">
        <v>117</v>
      </c>
      <c r="L7" s="7" t="s">
        <v>118</v>
      </c>
      <c r="M7" s="7" t="s">
        <v>119</v>
      </c>
      <c r="N7" s="7" t="s">
        <v>120</v>
      </c>
    </row>
    <row r="8" spans="1:14" ht="15" thickBot="1" x14ac:dyDescent="0.4">
      <c r="A8" s="7" t="s">
        <v>1</v>
      </c>
      <c r="B8" s="8">
        <v>37</v>
      </c>
      <c r="C8" s="8">
        <v>8</v>
      </c>
      <c r="D8" s="8">
        <v>12</v>
      </c>
      <c r="E8" s="8">
        <v>41</v>
      </c>
      <c r="F8" s="8">
        <v>23</v>
      </c>
      <c r="G8" s="8">
        <v>40</v>
      </c>
      <c r="H8" s="8">
        <v>18</v>
      </c>
      <c r="I8" s="8">
        <v>43</v>
      </c>
      <c r="J8" s="8">
        <v>26</v>
      </c>
      <c r="K8" s="8">
        <v>9</v>
      </c>
      <c r="L8" s="8">
        <v>31</v>
      </c>
      <c r="M8" s="8">
        <v>6</v>
      </c>
      <c r="N8" s="8">
        <v>8778</v>
      </c>
    </row>
    <row r="9" spans="1:14" ht="15" thickBot="1" x14ac:dyDescent="0.4">
      <c r="A9" s="7" t="s">
        <v>2</v>
      </c>
      <c r="B9" s="8">
        <v>15</v>
      </c>
      <c r="C9" s="8">
        <v>35</v>
      </c>
      <c r="D9" s="8">
        <v>34</v>
      </c>
      <c r="E9" s="8">
        <v>14</v>
      </c>
      <c r="F9" s="8">
        <v>25</v>
      </c>
      <c r="G9" s="8">
        <v>12</v>
      </c>
      <c r="H9" s="8">
        <v>27</v>
      </c>
      <c r="I9" s="8">
        <v>8</v>
      </c>
      <c r="J9" s="8">
        <v>24</v>
      </c>
      <c r="K9" s="8">
        <v>37</v>
      </c>
      <c r="L9" s="8">
        <v>22</v>
      </c>
      <c r="M9" s="8">
        <v>41</v>
      </c>
      <c r="N9" s="8">
        <v>10919</v>
      </c>
    </row>
    <row r="10" spans="1:14" ht="15" thickBot="1" x14ac:dyDescent="0.4">
      <c r="A10" s="7" t="s">
        <v>3</v>
      </c>
      <c r="B10" s="8">
        <v>21</v>
      </c>
      <c r="C10" s="8">
        <v>8</v>
      </c>
      <c r="D10" s="8">
        <v>28</v>
      </c>
      <c r="E10" s="8">
        <v>41</v>
      </c>
      <c r="F10" s="8">
        <v>12</v>
      </c>
      <c r="G10" s="8">
        <v>34</v>
      </c>
      <c r="H10" s="8">
        <v>11</v>
      </c>
      <c r="I10" s="8">
        <v>33</v>
      </c>
      <c r="J10" s="8">
        <v>37</v>
      </c>
      <c r="K10" s="8">
        <v>15</v>
      </c>
      <c r="L10" s="8">
        <v>38</v>
      </c>
      <c r="M10" s="8">
        <v>16</v>
      </c>
      <c r="N10" s="8">
        <v>9471</v>
      </c>
    </row>
    <row r="11" spans="1:14" ht="15" thickBot="1" x14ac:dyDescent="0.4">
      <c r="A11" s="7" t="s">
        <v>4</v>
      </c>
      <c r="B11" s="8">
        <v>1</v>
      </c>
      <c r="C11" s="8">
        <v>31</v>
      </c>
      <c r="D11" s="8">
        <v>48</v>
      </c>
      <c r="E11" s="8">
        <v>18</v>
      </c>
      <c r="F11" s="8">
        <v>13</v>
      </c>
      <c r="G11" s="8">
        <v>13</v>
      </c>
      <c r="H11" s="8">
        <v>13</v>
      </c>
      <c r="I11" s="8">
        <v>4</v>
      </c>
      <c r="J11" s="8">
        <v>36</v>
      </c>
      <c r="K11" s="8">
        <v>36</v>
      </c>
      <c r="L11" s="8">
        <v>36</v>
      </c>
      <c r="M11" s="8">
        <v>45</v>
      </c>
      <c r="N11" s="8">
        <v>11228</v>
      </c>
    </row>
    <row r="12" spans="1:14" ht="15" thickBot="1" x14ac:dyDescent="0.4">
      <c r="A12" s="7" t="s">
        <v>5</v>
      </c>
      <c r="B12" s="8">
        <v>15</v>
      </c>
      <c r="C12" s="8">
        <v>4</v>
      </c>
      <c r="D12" s="8">
        <v>34</v>
      </c>
      <c r="E12" s="8">
        <v>45</v>
      </c>
      <c r="F12" s="8">
        <v>4</v>
      </c>
      <c r="G12" s="8">
        <v>33</v>
      </c>
      <c r="H12" s="8">
        <v>3</v>
      </c>
      <c r="I12" s="8">
        <v>33</v>
      </c>
      <c r="J12" s="8">
        <v>45</v>
      </c>
      <c r="K12" s="8">
        <v>16</v>
      </c>
      <c r="L12" s="8">
        <v>46</v>
      </c>
      <c r="M12" s="8">
        <v>16</v>
      </c>
      <c r="N12" s="8">
        <v>9467</v>
      </c>
    </row>
    <row r="13" spans="1:14" ht="15" thickBot="1" x14ac:dyDescent="0.4">
      <c r="A13" s="7" t="s">
        <v>6</v>
      </c>
      <c r="B13" s="8">
        <v>21</v>
      </c>
      <c r="C13" s="8">
        <v>45</v>
      </c>
      <c r="D13" s="8">
        <v>28</v>
      </c>
      <c r="E13" s="8">
        <v>4</v>
      </c>
      <c r="F13" s="8">
        <v>46</v>
      </c>
      <c r="G13" s="8">
        <v>2</v>
      </c>
      <c r="H13" s="8">
        <v>43</v>
      </c>
      <c r="I13" s="8">
        <v>6</v>
      </c>
      <c r="J13" s="8">
        <v>3</v>
      </c>
      <c r="K13" s="8">
        <v>47</v>
      </c>
      <c r="L13" s="8">
        <v>6</v>
      </c>
      <c r="M13" s="8">
        <v>43</v>
      </c>
      <c r="N13" s="8">
        <v>11113</v>
      </c>
    </row>
    <row r="14" spans="1:14" ht="15" thickBot="1" x14ac:dyDescent="0.4">
      <c r="A14" s="7" t="s">
        <v>7</v>
      </c>
      <c r="B14" s="8">
        <v>1</v>
      </c>
      <c r="C14" s="8">
        <v>24</v>
      </c>
      <c r="D14" s="8">
        <v>48</v>
      </c>
      <c r="E14" s="8">
        <v>25</v>
      </c>
      <c r="F14" s="8">
        <v>8</v>
      </c>
      <c r="G14" s="8">
        <v>17</v>
      </c>
      <c r="H14" s="8">
        <v>8</v>
      </c>
      <c r="I14" s="8">
        <v>10</v>
      </c>
      <c r="J14" s="8">
        <v>41</v>
      </c>
      <c r="K14" s="8">
        <v>32</v>
      </c>
      <c r="L14" s="8">
        <v>41</v>
      </c>
      <c r="M14" s="8">
        <v>39</v>
      </c>
      <c r="N14" s="8">
        <v>10832</v>
      </c>
    </row>
    <row r="15" spans="1:14" ht="15" thickBot="1" x14ac:dyDescent="0.4">
      <c r="A15" s="7" t="s">
        <v>8</v>
      </c>
      <c r="B15" s="8">
        <v>37</v>
      </c>
      <c r="C15" s="8">
        <v>26</v>
      </c>
      <c r="D15" s="8">
        <v>12</v>
      </c>
      <c r="E15" s="8">
        <v>23</v>
      </c>
      <c r="F15" s="8">
        <v>32</v>
      </c>
      <c r="G15" s="8">
        <v>35</v>
      </c>
      <c r="H15" s="8">
        <v>37</v>
      </c>
      <c r="I15" s="8">
        <v>33</v>
      </c>
      <c r="J15" s="8">
        <v>17</v>
      </c>
      <c r="K15" s="8">
        <v>14</v>
      </c>
      <c r="L15" s="8">
        <v>12</v>
      </c>
      <c r="M15" s="8">
        <v>16</v>
      </c>
      <c r="N15" s="8">
        <v>9485</v>
      </c>
    </row>
    <row r="16" spans="1:14" ht="15" thickBot="1" x14ac:dyDescent="0.4">
      <c r="A16" s="7" t="s">
        <v>9</v>
      </c>
      <c r="B16" s="8">
        <v>48</v>
      </c>
      <c r="C16" s="8">
        <v>18</v>
      </c>
      <c r="D16" s="8">
        <v>1</v>
      </c>
      <c r="E16" s="8">
        <v>31</v>
      </c>
      <c r="F16" s="8">
        <v>45</v>
      </c>
      <c r="G16" s="8">
        <v>48</v>
      </c>
      <c r="H16" s="8">
        <v>41</v>
      </c>
      <c r="I16" s="8">
        <v>43</v>
      </c>
      <c r="J16" s="8">
        <v>4</v>
      </c>
      <c r="K16" s="8">
        <v>1</v>
      </c>
      <c r="L16" s="8">
        <v>8</v>
      </c>
      <c r="M16" s="8">
        <v>6</v>
      </c>
      <c r="N16" s="8">
        <v>8786</v>
      </c>
    </row>
    <row r="17" spans="1:14" ht="15" thickBot="1" x14ac:dyDescent="0.4">
      <c r="A17" s="7" t="s">
        <v>10</v>
      </c>
      <c r="B17" s="8">
        <v>44</v>
      </c>
      <c r="C17" s="8">
        <v>4</v>
      </c>
      <c r="D17" s="8">
        <v>5</v>
      </c>
      <c r="E17" s="8">
        <v>45</v>
      </c>
      <c r="F17" s="8">
        <v>30</v>
      </c>
      <c r="G17" s="8">
        <v>46</v>
      </c>
      <c r="H17" s="8">
        <v>18</v>
      </c>
      <c r="I17" s="8">
        <v>48</v>
      </c>
      <c r="J17" s="8">
        <v>19</v>
      </c>
      <c r="K17" s="8">
        <v>3</v>
      </c>
      <c r="L17" s="8">
        <v>31</v>
      </c>
      <c r="M17" s="8">
        <v>1</v>
      </c>
      <c r="N17" s="8">
        <v>8378</v>
      </c>
    </row>
    <row r="18" spans="1:14" ht="15" thickBot="1" x14ac:dyDescent="0.4">
      <c r="A18" s="7" t="s">
        <v>11</v>
      </c>
      <c r="B18" s="8">
        <v>1</v>
      </c>
      <c r="C18" s="8">
        <v>18</v>
      </c>
      <c r="D18" s="8">
        <v>48</v>
      </c>
      <c r="E18" s="8">
        <v>31</v>
      </c>
      <c r="F18" s="8">
        <v>7</v>
      </c>
      <c r="G18" s="8">
        <v>18</v>
      </c>
      <c r="H18" s="8">
        <v>3</v>
      </c>
      <c r="I18" s="8">
        <v>13</v>
      </c>
      <c r="J18" s="8">
        <v>42</v>
      </c>
      <c r="K18" s="8">
        <v>31</v>
      </c>
      <c r="L18" s="8">
        <v>46</v>
      </c>
      <c r="M18" s="8">
        <v>36</v>
      </c>
      <c r="N18" s="8">
        <v>10733</v>
      </c>
    </row>
    <row r="19" spans="1:14" ht="15" thickBot="1" x14ac:dyDescent="0.4">
      <c r="A19" s="7" t="s">
        <v>12</v>
      </c>
      <c r="B19" s="8">
        <v>21</v>
      </c>
      <c r="C19" s="8">
        <v>26</v>
      </c>
      <c r="D19" s="8">
        <v>28</v>
      </c>
      <c r="E19" s="8">
        <v>23</v>
      </c>
      <c r="F19" s="8">
        <v>17</v>
      </c>
      <c r="G19" s="8">
        <v>26</v>
      </c>
      <c r="H19" s="8">
        <v>18</v>
      </c>
      <c r="I19" s="8">
        <v>25</v>
      </c>
      <c r="J19" s="8">
        <v>32</v>
      </c>
      <c r="K19" s="8">
        <v>23</v>
      </c>
      <c r="L19" s="8">
        <v>31</v>
      </c>
      <c r="M19" s="8">
        <v>24</v>
      </c>
      <c r="N19" s="8">
        <v>10222</v>
      </c>
    </row>
    <row r="20" spans="1:14" ht="15" thickBot="1" x14ac:dyDescent="0.4">
      <c r="A20" s="7" t="s">
        <v>13</v>
      </c>
      <c r="B20" s="8">
        <v>44</v>
      </c>
      <c r="C20" s="8">
        <v>10</v>
      </c>
      <c r="D20" s="8">
        <v>5</v>
      </c>
      <c r="E20" s="8">
        <v>39</v>
      </c>
      <c r="F20" s="8">
        <v>34</v>
      </c>
      <c r="G20" s="8">
        <v>45</v>
      </c>
      <c r="H20" s="8">
        <v>27</v>
      </c>
      <c r="I20" s="8">
        <v>46</v>
      </c>
      <c r="J20" s="8">
        <v>15</v>
      </c>
      <c r="K20" s="8">
        <v>4</v>
      </c>
      <c r="L20" s="8">
        <v>22</v>
      </c>
      <c r="M20" s="8">
        <v>3</v>
      </c>
      <c r="N20" s="8">
        <v>8681</v>
      </c>
    </row>
    <row r="21" spans="1:14" ht="15" thickBot="1" x14ac:dyDescent="0.4">
      <c r="A21" s="7" t="s">
        <v>137</v>
      </c>
      <c r="B21" s="8">
        <v>1</v>
      </c>
      <c r="C21" s="8">
        <v>1</v>
      </c>
      <c r="D21" s="8">
        <v>48</v>
      </c>
      <c r="E21" s="8">
        <v>48</v>
      </c>
      <c r="F21" s="8">
        <v>1</v>
      </c>
      <c r="G21" s="8">
        <v>28</v>
      </c>
      <c r="H21" s="8">
        <v>1</v>
      </c>
      <c r="I21" s="8">
        <v>28</v>
      </c>
      <c r="J21" s="8">
        <v>48</v>
      </c>
      <c r="K21" s="8">
        <v>21</v>
      </c>
      <c r="L21" s="8">
        <v>48</v>
      </c>
      <c r="M21" s="8">
        <v>21</v>
      </c>
      <c r="N21" s="8">
        <v>10040</v>
      </c>
    </row>
    <row r="22" spans="1:14" ht="15" thickBot="1" x14ac:dyDescent="0.4">
      <c r="A22" s="7" t="s">
        <v>138</v>
      </c>
      <c r="B22" s="8">
        <v>36</v>
      </c>
      <c r="C22" s="8">
        <v>45</v>
      </c>
      <c r="D22" s="8">
        <v>13</v>
      </c>
      <c r="E22" s="8">
        <v>4</v>
      </c>
      <c r="F22" s="8">
        <v>48</v>
      </c>
      <c r="G22" s="8">
        <v>5</v>
      </c>
      <c r="H22" s="8">
        <v>48</v>
      </c>
      <c r="I22" s="8">
        <v>15</v>
      </c>
      <c r="J22" s="8">
        <v>1</v>
      </c>
      <c r="K22" s="8">
        <v>44</v>
      </c>
      <c r="L22" s="8">
        <v>1</v>
      </c>
      <c r="M22" s="8">
        <v>34</v>
      </c>
      <c r="N22" s="8">
        <v>10068</v>
      </c>
    </row>
    <row r="23" spans="1:14" ht="15" thickBot="1" x14ac:dyDescent="0.4">
      <c r="A23" s="7" t="s">
        <v>139</v>
      </c>
      <c r="B23" s="8">
        <v>34</v>
      </c>
      <c r="C23" s="8">
        <v>6</v>
      </c>
      <c r="D23" s="8">
        <v>15</v>
      </c>
      <c r="E23" s="8">
        <v>43</v>
      </c>
      <c r="F23" s="8">
        <v>14</v>
      </c>
      <c r="G23" s="8">
        <v>37</v>
      </c>
      <c r="H23" s="8">
        <v>14</v>
      </c>
      <c r="I23" s="8">
        <v>40</v>
      </c>
      <c r="J23" s="8">
        <v>35</v>
      </c>
      <c r="K23" s="8">
        <v>12</v>
      </c>
      <c r="L23" s="8">
        <v>35</v>
      </c>
      <c r="M23" s="8">
        <v>9</v>
      </c>
      <c r="N23" s="8">
        <v>8974</v>
      </c>
    </row>
    <row r="24" spans="1:14" ht="15" thickBot="1" x14ac:dyDescent="0.4">
      <c r="A24" s="7" t="s">
        <v>140</v>
      </c>
      <c r="B24" s="8">
        <v>41</v>
      </c>
      <c r="C24" s="8">
        <v>14</v>
      </c>
      <c r="D24" s="8">
        <v>8</v>
      </c>
      <c r="E24" s="8">
        <v>35</v>
      </c>
      <c r="F24" s="8">
        <v>29</v>
      </c>
      <c r="G24" s="8">
        <v>41</v>
      </c>
      <c r="H24" s="8">
        <v>27</v>
      </c>
      <c r="I24" s="8">
        <v>41</v>
      </c>
      <c r="J24" s="8">
        <v>20</v>
      </c>
      <c r="K24" s="8">
        <v>8</v>
      </c>
      <c r="L24" s="8">
        <v>22</v>
      </c>
      <c r="M24" s="8">
        <v>8</v>
      </c>
      <c r="N24" s="8">
        <v>8881</v>
      </c>
    </row>
    <row r="25" spans="1:14" ht="15" thickBot="1" x14ac:dyDescent="0.4">
      <c r="A25" s="7" t="s">
        <v>141</v>
      </c>
      <c r="B25" s="8">
        <v>37</v>
      </c>
      <c r="C25" s="8">
        <v>1</v>
      </c>
      <c r="D25" s="8">
        <v>12</v>
      </c>
      <c r="E25" s="8">
        <v>48</v>
      </c>
      <c r="F25" s="8">
        <v>21</v>
      </c>
      <c r="G25" s="8">
        <v>42</v>
      </c>
      <c r="H25" s="8">
        <v>15</v>
      </c>
      <c r="I25" s="8">
        <v>47</v>
      </c>
      <c r="J25" s="8">
        <v>28</v>
      </c>
      <c r="K25" s="8">
        <v>7</v>
      </c>
      <c r="L25" s="8">
        <v>34</v>
      </c>
      <c r="M25" s="8">
        <v>2</v>
      </c>
      <c r="N25" s="8">
        <v>8475</v>
      </c>
    </row>
    <row r="26" spans="1:14" ht="15" thickBot="1" x14ac:dyDescent="0.4">
      <c r="A26" s="7" t="s">
        <v>142</v>
      </c>
      <c r="B26" s="8">
        <v>41</v>
      </c>
      <c r="C26" s="8">
        <v>10</v>
      </c>
      <c r="D26" s="8">
        <v>8</v>
      </c>
      <c r="E26" s="8">
        <v>39</v>
      </c>
      <c r="F26" s="8">
        <v>27</v>
      </c>
      <c r="G26" s="8">
        <v>42</v>
      </c>
      <c r="H26" s="8">
        <v>24</v>
      </c>
      <c r="I26" s="8">
        <v>43</v>
      </c>
      <c r="J26" s="8">
        <v>22</v>
      </c>
      <c r="K26" s="8">
        <v>7</v>
      </c>
      <c r="L26" s="8">
        <v>25</v>
      </c>
      <c r="M26" s="8">
        <v>6</v>
      </c>
      <c r="N26" s="8">
        <v>8780</v>
      </c>
    </row>
    <row r="27" spans="1:14" ht="15" thickBot="1" x14ac:dyDescent="0.4">
      <c r="A27" s="7" t="s">
        <v>143</v>
      </c>
      <c r="B27" s="8">
        <v>21</v>
      </c>
      <c r="C27" s="8">
        <v>28</v>
      </c>
      <c r="D27" s="8">
        <v>28</v>
      </c>
      <c r="E27" s="8">
        <v>21</v>
      </c>
      <c r="F27" s="8">
        <v>20</v>
      </c>
      <c r="G27" s="8">
        <v>22</v>
      </c>
      <c r="H27" s="8">
        <v>23</v>
      </c>
      <c r="I27" s="8">
        <v>23</v>
      </c>
      <c r="J27" s="8">
        <v>29</v>
      </c>
      <c r="K27" s="8">
        <v>27</v>
      </c>
      <c r="L27" s="8">
        <v>26</v>
      </c>
      <c r="M27" s="8">
        <v>26</v>
      </c>
      <c r="N27" s="8">
        <v>10321</v>
      </c>
    </row>
    <row r="28" spans="1:14" ht="15" thickBot="1" x14ac:dyDescent="0.4">
      <c r="A28" s="7" t="s">
        <v>144</v>
      </c>
      <c r="B28" s="8">
        <v>15</v>
      </c>
      <c r="C28" s="8">
        <v>10</v>
      </c>
      <c r="D28" s="8">
        <v>34</v>
      </c>
      <c r="E28" s="8">
        <v>39</v>
      </c>
      <c r="F28" s="8">
        <v>9</v>
      </c>
      <c r="G28" s="8">
        <v>30</v>
      </c>
      <c r="H28" s="8">
        <v>9</v>
      </c>
      <c r="I28" s="8">
        <v>30</v>
      </c>
      <c r="J28" s="8">
        <v>40</v>
      </c>
      <c r="K28" s="8">
        <v>19</v>
      </c>
      <c r="L28" s="8">
        <v>40</v>
      </c>
      <c r="M28" s="8">
        <v>19</v>
      </c>
      <c r="N28" s="8">
        <v>9770</v>
      </c>
    </row>
    <row r="29" spans="1:14" ht="15" thickBot="1" x14ac:dyDescent="0.4">
      <c r="A29" s="7" t="s">
        <v>145</v>
      </c>
      <c r="B29" s="8">
        <v>26</v>
      </c>
      <c r="C29" s="8">
        <v>35</v>
      </c>
      <c r="D29" s="8">
        <v>23</v>
      </c>
      <c r="E29" s="8">
        <v>14</v>
      </c>
      <c r="F29" s="8">
        <v>32</v>
      </c>
      <c r="G29" s="8">
        <v>14</v>
      </c>
      <c r="H29" s="8">
        <v>37</v>
      </c>
      <c r="I29" s="8">
        <v>17</v>
      </c>
      <c r="J29" s="8">
        <v>17</v>
      </c>
      <c r="K29" s="8">
        <v>35</v>
      </c>
      <c r="L29" s="8">
        <v>12</v>
      </c>
      <c r="M29" s="8">
        <v>32</v>
      </c>
      <c r="N29" s="8">
        <v>10515</v>
      </c>
    </row>
    <row r="30" spans="1:14" ht="15" thickBot="1" x14ac:dyDescent="0.4">
      <c r="A30" s="7" t="s">
        <v>146</v>
      </c>
      <c r="B30" s="8">
        <v>26</v>
      </c>
      <c r="C30" s="8">
        <v>18</v>
      </c>
      <c r="D30" s="8">
        <v>23</v>
      </c>
      <c r="E30" s="8">
        <v>31</v>
      </c>
      <c r="F30" s="8">
        <v>15</v>
      </c>
      <c r="G30" s="8">
        <v>32</v>
      </c>
      <c r="H30" s="8">
        <v>17</v>
      </c>
      <c r="I30" s="8">
        <v>31</v>
      </c>
      <c r="J30" s="8">
        <v>34</v>
      </c>
      <c r="K30" s="8">
        <v>17</v>
      </c>
      <c r="L30" s="8">
        <v>32</v>
      </c>
      <c r="M30" s="8">
        <v>18</v>
      </c>
      <c r="N30" s="8">
        <v>9677</v>
      </c>
    </row>
    <row r="31" spans="1:14" ht="15" thickBot="1" x14ac:dyDescent="0.4">
      <c r="A31" s="7" t="s">
        <v>147</v>
      </c>
      <c r="B31" s="8">
        <v>37</v>
      </c>
      <c r="C31" s="8">
        <v>15</v>
      </c>
      <c r="D31" s="8">
        <v>12</v>
      </c>
      <c r="E31" s="8">
        <v>34</v>
      </c>
      <c r="F31" s="8">
        <v>25</v>
      </c>
      <c r="G31" s="8">
        <v>39</v>
      </c>
      <c r="H31" s="8">
        <v>27</v>
      </c>
      <c r="I31" s="8">
        <v>39</v>
      </c>
      <c r="J31" s="8">
        <v>24</v>
      </c>
      <c r="K31" s="8">
        <v>10</v>
      </c>
      <c r="L31" s="8">
        <v>22</v>
      </c>
      <c r="M31" s="8">
        <v>10</v>
      </c>
      <c r="N31" s="8">
        <v>9081</v>
      </c>
    </row>
    <row r="32" spans="1:14" ht="15" thickBot="1" x14ac:dyDescent="0.4">
      <c r="A32" s="7" t="s">
        <v>148</v>
      </c>
      <c r="B32" s="8">
        <v>46</v>
      </c>
      <c r="C32" s="8">
        <v>18</v>
      </c>
      <c r="D32" s="8">
        <v>3</v>
      </c>
      <c r="E32" s="8">
        <v>31</v>
      </c>
      <c r="F32" s="8">
        <v>41</v>
      </c>
      <c r="G32" s="8">
        <v>47</v>
      </c>
      <c r="H32" s="8">
        <v>37</v>
      </c>
      <c r="I32" s="8">
        <v>41</v>
      </c>
      <c r="J32" s="8">
        <v>8</v>
      </c>
      <c r="K32" s="8">
        <v>2</v>
      </c>
      <c r="L32" s="8">
        <v>12</v>
      </c>
      <c r="M32" s="8">
        <v>8</v>
      </c>
      <c r="N32" s="8">
        <v>8885</v>
      </c>
    </row>
    <row r="33" spans="1:14" ht="15" thickBot="1" x14ac:dyDescent="0.4">
      <c r="A33" s="7" t="s">
        <v>149</v>
      </c>
      <c r="B33" s="8">
        <v>26</v>
      </c>
      <c r="C33" s="8">
        <v>40</v>
      </c>
      <c r="D33" s="8">
        <v>23</v>
      </c>
      <c r="E33" s="8">
        <v>9</v>
      </c>
      <c r="F33" s="8">
        <v>38</v>
      </c>
      <c r="G33" s="8">
        <v>9</v>
      </c>
      <c r="H33" s="8">
        <v>43</v>
      </c>
      <c r="I33" s="8">
        <v>13</v>
      </c>
      <c r="J33" s="8">
        <v>11</v>
      </c>
      <c r="K33" s="8">
        <v>40</v>
      </c>
      <c r="L33" s="8">
        <v>6</v>
      </c>
      <c r="M33" s="8">
        <v>36</v>
      </c>
      <c r="N33" s="8">
        <v>10713</v>
      </c>
    </row>
    <row r="34" spans="1:14" ht="15" thickBot="1" x14ac:dyDescent="0.4">
      <c r="A34" s="7" t="s">
        <v>150</v>
      </c>
      <c r="B34" s="8">
        <v>32</v>
      </c>
      <c r="C34" s="8">
        <v>35</v>
      </c>
      <c r="D34" s="8">
        <v>17</v>
      </c>
      <c r="E34" s="8">
        <v>14</v>
      </c>
      <c r="F34" s="8">
        <v>36</v>
      </c>
      <c r="G34" s="8">
        <v>15</v>
      </c>
      <c r="H34" s="8">
        <v>41</v>
      </c>
      <c r="I34" s="8">
        <v>20</v>
      </c>
      <c r="J34" s="8">
        <v>13</v>
      </c>
      <c r="K34" s="8">
        <v>34</v>
      </c>
      <c r="L34" s="8">
        <v>8</v>
      </c>
      <c r="M34" s="8">
        <v>29</v>
      </c>
      <c r="N34" s="8">
        <v>10414</v>
      </c>
    </row>
    <row r="35" spans="1:14" ht="15" thickBot="1" x14ac:dyDescent="0.4">
      <c r="A35" s="7" t="s">
        <v>151</v>
      </c>
      <c r="B35" s="8">
        <v>32</v>
      </c>
      <c r="C35" s="8">
        <v>34</v>
      </c>
      <c r="D35" s="8">
        <v>17</v>
      </c>
      <c r="E35" s="8">
        <v>15</v>
      </c>
      <c r="F35" s="8">
        <v>28</v>
      </c>
      <c r="G35" s="8">
        <v>24</v>
      </c>
      <c r="H35" s="8">
        <v>34</v>
      </c>
      <c r="I35" s="8">
        <v>25</v>
      </c>
      <c r="J35" s="8">
        <v>21</v>
      </c>
      <c r="K35" s="8">
        <v>25</v>
      </c>
      <c r="L35" s="8">
        <v>15</v>
      </c>
      <c r="M35" s="8">
        <v>24</v>
      </c>
      <c r="N35" s="8">
        <v>10216</v>
      </c>
    </row>
    <row r="36" spans="1:14" ht="15" thickBot="1" x14ac:dyDescent="0.4">
      <c r="A36" s="7" t="s">
        <v>152</v>
      </c>
      <c r="B36" s="8">
        <v>34</v>
      </c>
      <c r="C36" s="8">
        <v>10</v>
      </c>
      <c r="D36" s="8">
        <v>15</v>
      </c>
      <c r="E36" s="8">
        <v>39</v>
      </c>
      <c r="F36" s="8">
        <v>16</v>
      </c>
      <c r="G36" s="8">
        <v>35</v>
      </c>
      <c r="H36" s="8">
        <v>16</v>
      </c>
      <c r="I36" s="8">
        <v>38</v>
      </c>
      <c r="J36" s="8">
        <v>33</v>
      </c>
      <c r="K36" s="8">
        <v>14</v>
      </c>
      <c r="L36" s="8">
        <v>33</v>
      </c>
      <c r="M36" s="8">
        <v>11</v>
      </c>
      <c r="N36" s="8">
        <v>9176</v>
      </c>
    </row>
    <row r="37" spans="1:14" ht="15" thickBot="1" x14ac:dyDescent="0.4">
      <c r="A37" s="7" t="s">
        <v>153</v>
      </c>
      <c r="B37" s="8">
        <v>6</v>
      </c>
      <c r="C37" s="8">
        <v>15</v>
      </c>
      <c r="D37" s="8">
        <v>43</v>
      </c>
      <c r="E37" s="8">
        <v>34</v>
      </c>
      <c r="F37" s="8">
        <v>4</v>
      </c>
      <c r="G37" s="8">
        <v>20</v>
      </c>
      <c r="H37" s="8">
        <v>3</v>
      </c>
      <c r="I37" s="8">
        <v>17</v>
      </c>
      <c r="J37" s="8">
        <v>45</v>
      </c>
      <c r="K37" s="8">
        <v>29</v>
      </c>
      <c r="L37" s="8">
        <v>46</v>
      </c>
      <c r="M37" s="8">
        <v>32</v>
      </c>
      <c r="N37" s="8">
        <v>10533</v>
      </c>
    </row>
    <row r="38" spans="1:14" ht="15" thickBot="1" x14ac:dyDescent="0.4">
      <c r="A38" s="7" t="s">
        <v>154</v>
      </c>
      <c r="B38" s="8">
        <v>9</v>
      </c>
      <c r="C38" s="8">
        <v>18</v>
      </c>
      <c r="D38" s="8">
        <v>40</v>
      </c>
      <c r="E38" s="8">
        <v>31</v>
      </c>
      <c r="F38" s="8">
        <v>10</v>
      </c>
      <c r="G38" s="8">
        <v>23</v>
      </c>
      <c r="H38" s="8">
        <v>9</v>
      </c>
      <c r="I38" s="8">
        <v>20</v>
      </c>
      <c r="J38" s="8">
        <v>39</v>
      </c>
      <c r="K38" s="8">
        <v>26</v>
      </c>
      <c r="L38" s="8">
        <v>40</v>
      </c>
      <c r="M38" s="8">
        <v>29</v>
      </c>
      <c r="N38" s="8">
        <v>10430</v>
      </c>
    </row>
    <row r="39" spans="1:14" ht="15" thickBot="1" x14ac:dyDescent="0.4">
      <c r="A39" s="7" t="s">
        <v>155</v>
      </c>
      <c r="B39" s="8">
        <v>26</v>
      </c>
      <c r="C39" s="8">
        <v>45</v>
      </c>
      <c r="D39" s="8">
        <v>23</v>
      </c>
      <c r="E39" s="8">
        <v>4</v>
      </c>
      <c r="F39" s="8">
        <v>47</v>
      </c>
      <c r="G39" s="8">
        <v>3</v>
      </c>
      <c r="H39" s="8">
        <v>46</v>
      </c>
      <c r="I39" s="8">
        <v>8</v>
      </c>
      <c r="J39" s="8">
        <v>2</v>
      </c>
      <c r="K39" s="8">
        <v>46</v>
      </c>
      <c r="L39" s="8">
        <v>3</v>
      </c>
      <c r="M39" s="8">
        <v>41</v>
      </c>
      <c r="N39" s="8">
        <v>10911</v>
      </c>
    </row>
    <row r="40" spans="1:14" ht="15" thickBot="1" x14ac:dyDescent="0.4">
      <c r="A40" s="7" t="s">
        <v>156</v>
      </c>
      <c r="B40" s="8">
        <v>41</v>
      </c>
      <c r="C40" s="8">
        <v>25</v>
      </c>
      <c r="D40" s="8">
        <v>8</v>
      </c>
      <c r="E40" s="8">
        <v>24</v>
      </c>
      <c r="F40" s="8">
        <v>37</v>
      </c>
      <c r="G40" s="8">
        <v>38</v>
      </c>
      <c r="H40" s="8">
        <v>37</v>
      </c>
      <c r="I40" s="8">
        <v>37</v>
      </c>
      <c r="J40" s="8">
        <v>12</v>
      </c>
      <c r="K40" s="8">
        <v>11</v>
      </c>
      <c r="L40" s="8">
        <v>12</v>
      </c>
      <c r="M40" s="8">
        <v>12</v>
      </c>
      <c r="N40" s="8">
        <v>9285</v>
      </c>
    </row>
    <row r="41" spans="1:14" ht="15" thickBot="1" x14ac:dyDescent="0.4">
      <c r="A41" s="7" t="s">
        <v>157</v>
      </c>
      <c r="B41" s="8">
        <v>9</v>
      </c>
      <c r="C41" s="8">
        <v>40</v>
      </c>
      <c r="D41" s="8">
        <v>40</v>
      </c>
      <c r="E41" s="8">
        <v>9</v>
      </c>
      <c r="F41" s="8">
        <v>31</v>
      </c>
      <c r="G41" s="8">
        <v>7</v>
      </c>
      <c r="H41" s="8">
        <v>24</v>
      </c>
      <c r="I41" s="8">
        <v>2</v>
      </c>
      <c r="J41" s="8">
        <v>18</v>
      </c>
      <c r="K41" s="8">
        <v>42</v>
      </c>
      <c r="L41" s="8">
        <v>25</v>
      </c>
      <c r="M41" s="8">
        <v>47</v>
      </c>
      <c r="N41" s="8">
        <v>11420</v>
      </c>
    </row>
    <row r="42" spans="1:14" ht="15" thickBot="1" x14ac:dyDescent="0.4">
      <c r="A42" s="7" t="s">
        <v>158</v>
      </c>
      <c r="B42" s="8">
        <v>26</v>
      </c>
      <c r="C42" s="8">
        <v>42</v>
      </c>
      <c r="D42" s="8">
        <v>23</v>
      </c>
      <c r="E42" s="8">
        <v>7</v>
      </c>
      <c r="F42" s="8">
        <v>42</v>
      </c>
      <c r="G42" s="8">
        <v>8</v>
      </c>
      <c r="H42" s="8">
        <v>45</v>
      </c>
      <c r="I42" s="8">
        <v>10</v>
      </c>
      <c r="J42" s="8">
        <v>7</v>
      </c>
      <c r="K42" s="8">
        <v>41</v>
      </c>
      <c r="L42" s="8">
        <v>4</v>
      </c>
      <c r="M42" s="8">
        <v>39</v>
      </c>
      <c r="N42" s="8">
        <v>10812</v>
      </c>
    </row>
    <row r="43" spans="1:14" ht="15" thickBot="1" x14ac:dyDescent="0.4">
      <c r="A43" s="7" t="s">
        <v>159</v>
      </c>
      <c r="B43" s="8">
        <v>12</v>
      </c>
      <c r="C43" s="8">
        <v>35</v>
      </c>
      <c r="D43" s="8">
        <v>37</v>
      </c>
      <c r="E43" s="8">
        <v>14</v>
      </c>
      <c r="F43" s="8">
        <v>24</v>
      </c>
      <c r="G43" s="8">
        <v>10</v>
      </c>
      <c r="H43" s="8">
        <v>24</v>
      </c>
      <c r="I43" s="8">
        <v>7</v>
      </c>
      <c r="J43" s="8">
        <v>25</v>
      </c>
      <c r="K43" s="8">
        <v>39</v>
      </c>
      <c r="L43" s="8">
        <v>25</v>
      </c>
      <c r="M43" s="8">
        <v>42</v>
      </c>
      <c r="N43" s="8">
        <v>11020</v>
      </c>
    </row>
    <row r="44" spans="1:14" ht="15" thickBot="1" x14ac:dyDescent="0.4">
      <c r="A44" s="7" t="s">
        <v>160</v>
      </c>
      <c r="B44" s="8">
        <v>46</v>
      </c>
      <c r="C44" s="8">
        <v>31</v>
      </c>
      <c r="D44" s="8">
        <v>3</v>
      </c>
      <c r="E44" s="8">
        <v>18</v>
      </c>
      <c r="F44" s="8">
        <v>44</v>
      </c>
      <c r="G44" s="8">
        <v>42</v>
      </c>
      <c r="H44" s="8">
        <v>47</v>
      </c>
      <c r="I44" s="8">
        <v>36</v>
      </c>
      <c r="J44" s="8">
        <v>5</v>
      </c>
      <c r="K44" s="8">
        <v>7</v>
      </c>
      <c r="L44" s="8">
        <v>2</v>
      </c>
      <c r="M44" s="8">
        <v>13</v>
      </c>
      <c r="N44" s="8">
        <v>9390</v>
      </c>
    </row>
    <row r="45" spans="1:14" ht="15" thickBot="1" x14ac:dyDescent="0.4">
      <c r="A45" s="7" t="s">
        <v>161</v>
      </c>
      <c r="B45" s="8">
        <v>8</v>
      </c>
      <c r="C45" s="8">
        <v>45</v>
      </c>
      <c r="D45" s="8">
        <v>41</v>
      </c>
      <c r="E45" s="8">
        <v>4</v>
      </c>
      <c r="F45" s="8">
        <v>43</v>
      </c>
      <c r="G45" s="8">
        <v>1</v>
      </c>
      <c r="H45" s="8">
        <v>27</v>
      </c>
      <c r="I45" s="8">
        <v>1</v>
      </c>
      <c r="J45" s="8">
        <v>6</v>
      </c>
      <c r="K45" s="8">
        <v>48</v>
      </c>
      <c r="L45" s="8">
        <v>22</v>
      </c>
      <c r="M45" s="8">
        <v>48</v>
      </c>
      <c r="N45" s="8">
        <v>11719</v>
      </c>
    </row>
    <row r="46" spans="1:14" ht="15" thickBot="1" x14ac:dyDescent="0.4">
      <c r="A46" s="7" t="s">
        <v>162</v>
      </c>
      <c r="B46" s="8">
        <v>1</v>
      </c>
      <c r="C46" s="8">
        <v>1</v>
      </c>
      <c r="D46" s="8">
        <v>48</v>
      </c>
      <c r="E46" s="8">
        <v>48</v>
      </c>
      <c r="F46" s="8">
        <v>1</v>
      </c>
      <c r="G46" s="8">
        <v>28</v>
      </c>
      <c r="H46" s="8">
        <v>1</v>
      </c>
      <c r="I46" s="8">
        <v>28</v>
      </c>
      <c r="J46" s="8">
        <v>48</v>
      </c>
      <c r="K46" s="8">
        <v>21</v>
      </c>
      <c r="L46" s="8">
        <v>48</v>
      </c>
      <c r="M46" s="8">
        <v>21</v>
      </c>
      <c r="N46" s="8">
        <v>10040</v>
      </c>
    </row>
    <row r="47" spans="1:14" ht="15" thickBot="1" x14ac:dyDescent="0.4">
      <c r="A47" s="7" t="s">
        <v>163</v>
      </c>
      <c r="B47" s="8">
        <v>20</v>
      </c>
      <c r="C47" s="8">
        <v>28</v>
      </c>
      <c r="D47" s="8">
        <v>29</v>
      </c>
      <c r="E47" s="8">
        <v>21</v>
      </c>
      <c r="F47" s="8">
        <v>18</v>
      </c>
      <c r="G47" s="8">
        <v>19</v>
      </c>
      <c r="H47" s="8">
        <v>18</v>
      </c>
      <c r="I47" s="8">
        <v>20</v>
      </c>
      <c r="J47" s="8">
        <v>31</v>
      </c>
      <c r="K47" s="8">
        <v>30</v>
      </c>
      <c r="L47" s="8">
        <v>31</v>
      </c>
      <c r="M47" s="8">
        <v>29</v>
      </c>
      <c r="N47" s="8">
        <v>10422</v>
      </c>
    </row>
    <row r="48" spans="1:14" ht="15" thickBot="1" x14ac:dyDescent="0.4">
      <c r="A48" s="7" t="s">
        <v>164</v>
      </c>
      <c r="B48" s="8">
        <v>21</v>
      </c>
      <c r="C48" s="8">
        <v>39</v>
      </c>
      <c r="D48" s="8">
        <v>28</v>
      </c>
      <c r="E48" s="8">
        <v>10</v>
      </c>
      <c r="F48" s="8">
        <v>34</v>
      </c>
      <c r="G48" s="8">
        <v>10</v>
      </c>
      <c r="H48" s="8">
        <v>34</v>
      </c>
      <c r="I48" s="8">
        <v>10</v>
      </c>
      <c r="J48" s="8">
        <v>15</v>
      </c>
      <c r="K48" s="8">
        <v>39</v>
      </c>
      <c r="L48" s="8">
        <v>15</v>
      </c>
      <c r="M48" s="8">
        <v>39</v>
      </c>
      <c r="N48" s="8">
        <v>10816</v>
      </c>
    </row>
    <row r="49" spans="1:14" ht="15" thickBot="1" x14ac:dyDescent="0.4">
      <c r="A49" s="7" t="s">
        <v>165</v>
      </c>
      <c r="B49" s="8">
        <v>6</v>
      </c>
      <c r="C49" s="8">
        <v>15</v>
      </c>
      <c r="D49" s="8">
        <v>43</v>
      </c>
      <c r="E49" s="8">
        <v>34</v>
      </c>
      <c r="F49" s="8">
        <v>4</v>
      </c>
      <c r="G49" s="8">
        <v>20</v>
      </c>
      <c r="H49" s="8">
        <v>3</v>
      </c>
      <c r="I49" s="8">
        <v>17</v>
      </c>
      <c r="J49" s="8">
        <v>45</v>
      </c>
      <c r="K49" s="8">
        <v>29</v>
      </c>
      <c r="L49" s="8">
        <v>46</v>
      </c>
      <c r="M49" s="8">
        <v>32</v>
      </c>
      <c r="N49" s="8">
        <v>10533</v>
      </c>
    </row>
    <row r="50" spans="1:14" ht="15" thickBot="1" x14ac:dyDescent="0.4">
      <c r="A50" s="7" t="s">
        <v>166</v>
      </c>
      <c r="B50" s="8">
        <v>11</v>
      </c>
      <c r="C50" s="8">
        <v>18</v>
      </c>
      <c r="D50" s="8">
        <v>38</v>
      </c>
      <c r="E50" s="8">
        <v>31</v>
      </c>
      <c r="F50" s="8">
        <v>11</v>
      </c>
      <c r="G50" s="8">
        <v>25</v>
      </c>
      <c r="H50" s="8">
        <v>11</v>
      </c>
      <c r="I50" s="8">
        <v>23</v>
      </c>
      <c r="J50" s="8">
        <v>38</v>
      </c>
      <c r="K50" s="8">
        <v>24</v>
      </c>
      <c r="L50" s="8">
        <v>38</v>
      </c>
      <c r="M50" s="8">
        <v>26</v>
      </c>
      <c r="N50" s="8">
        <v>10329</v>
      </c>
    </row>
    <row r="51" spans="1:14" ht="15" thickBot="1" x14ac:dyDescent="0.4">
      <c r="A51" s="7" t="s">
        <v>167</v>
      </c>
      <c r="B51" s="8">
        <v>12</v>
      </c>
      <c r="C51" s="8">
        <v>6</v>
      </c>
      <c r="D51" s="8">
        <v>37</v>
      </c>
      <c r="E51" s="8">
        <v>43</v>
      </c>
      <c r="F51" s="8">
        <v>3</v>
      </c>
      <c r="G51" s="8">
        <v>31</v>
      </c>
      <c r="H51" s="8">
        <v>3</v>
      </c>
      <c r="I51" s="8">
        <v>31</v>
      </c>
      <c r="J51" s="8">
        <v>46</v>
      </c>
      <c r="K51" s="8">
        <v>18</v>
      </c>
      <c r="L51" s="8">
        <v>46</v>
      </c>
      <c r="M51" s="8">
        <v>18</v>
      </c>
      <c r="N51" s="8">
        <v>9667</v>
      </c>
    </row>
    <row r="52" spans="1:14" ht="15" thickBot="1" x14ac:dyDescent="0.4">
      <c r="A52" s="7" t="s">
        <v>168</v>
      </c>
      <c r="B52" s="8">
        <v>12</v>
      </c>
      <c r="C52" s="8">
        <v>42</v>
      </c>
      <c r="D52" s="8">
        <v>37</v>
      </c>
      <c r="E52" s="8">
        <v>7</v>
      </c>
      <c r="F52" s="8">
        <v>38</v>
      </c>
      <c r="G52" s="8">
        <v>4</v>
      </c>
      <c r="H52" s="8">
        <v>33</v>
      </c>
      <c r="I52" s="8">
        <v>3</v>
      </c>
      <c r="J52" s="8">
        <v>11</v>
      </c>
      <c r="K52" s="8">
        <v>45</v>
      </c>
      <c r="L52" s="8">
        <v>16</v>
      </c>
      <c r="M52" s="8">
        <v>46</v>
      </c>
      <c r="N52" s="8">
        <v>11317</v>
      </c>
    </row>
    <row r="53" spans="1:14" ht="15" thickBot="1" x14ac:dyDescent="0.4">
      <c r="A53" s="7" t="s">
        <v>169</v>
      </c>
      <c r="B53" s="8">
        <v>15</v>
      </c>
      <c r="C53" s="8">
        <v>31</v>
      </c>
      <c r="D53" s="8">
        <v>34</v>
      </c>
      <c r="E53" s="8">
        <v>18</v>
      </c>
      <c r="F53" s="8">
        <v>19</v>
      </c>
      <c r="G53" s="8">
        <v>16</v>
      </c>
      <c r="H53" s="8">
        <v>18</v>
      </c>
      <c r="I53" s="8">
        <v>15</v>
      </c>
      <c r="J53" s="8">
        <v>30</v>
      </c>
      <c r="K53" s="8">
        <v>33</v>
      </c>
      <c r="L53" s="8">
        <v>31</v>
      </c>
      <c r="M53" s="8">
        <v>34</v>
      </c>
      <c r="N53" s="8">
        <v>10622</v>
      </c>
    </row>
    <row r="54" spans="1:14" ht="15" thickBot="1" x14ac:dyDescent="0.4">
      <c r="A54" s="7" t="s">
        <v>170</v>
      </c>
      <c r="B54" s="8">
        <v>26</v>
      </c>
      <c r="C54" s="8">
        <v>28</v>
      </c>
      <c r="D54" s="8">
        <v>23</v>
      </c>
      <c r="E54" s="8">
        <v>21</v>
      </c>
      <c r="F54" s="8">
        <v>22</v>
      </c>
      <c r="G54" s="8">
        <v>27</v>
      </c>
      <c r="H54" s="8">
        <v>27</v>
      </c>
      <c r="I54" s="8">
        <v>27</v>
      </c>
      <c r="J54" s="8">
        <v>27</v>
      </c>
      <c r="K54" s="8">
        <v>22</v>
      </c>
      <c r="L54" s="8">
        <v>22</v>
      </c>
      <c r="M54" s="8">
        <v>22</v>
      </c>
      <c r="N54" s="8">
        <v>10119</v>
      </c>
    </row>
    <row r="55" spans="1:14" ht="18.5" thickBot="1" x14ac:dyDescent="0.4">
      <c r="A55" s="3"/>
    </row>
    <row r="56" spans="1:14" ht="15" thickBot="1" x14ac:dyDescent="0.4">
      <c r="A56" s="7" t="s">
        <v>30</v>
      </c>
      <c r="B56" s="7" t="s">
        <v>27</v>
      </c>
      <c r="C56" s="7" t="s">
        <v>28</v>
      </c>
      <c r="D56" s="7" t="s">
        <v>77</v>
      </c>
      <c r="E56" s="7" t="s">
        <v>78</v>
      </c>
      <c r="F56" s="7" t="s">
        <v>112</v>
      </c>
      <c r="G56" s="7" t="s">
        <v>113</v>
      </c>
      <c r="H56" s="7" t="s">
        <v>114</v>
      </c>
      <c r="I56" s="7" t="s">
        <v>115</v>
      </c>
      <c r="J56" s="7" t="s">
        <v>116</v>
      </c>
      <c r="K56" s="7" t="s">
        <v>117</v>
      </c>
      <c r="L56" s="7" t="s">
        <v>118</v>
      </c>
      <c r="M56" s="7" t="s">
        <v>119</v>
      </c>
    </row>
    <row r="57" spans="1:14" ht="15" thickBot="1" x14ac:dyDescent="0.4">
      <c r="A57" s="7" t="s">
        <v>31</v>
      </c>
      <c r="B57" s="8" t="s">
        <v>33</v>
      </c>
      <c r="C57" s="8" t="s">
        <v>460</v>
      </c>
      <c r="D57" s="8" t="s">
        <v>461</v>
      </c>
      <c r="E57" s="8" t="s">
        <v>462</v>
      </c>
      <c r="F57" s="8" t="s">
        <v>463</v>
      </c>
      <c r="G57" s="8" t="s">
        <v>464</v>
      </c>
      <c r="H57" s="8" t="s">
        <v>465</v>
      </c>
      <c r="I57" s="8" t="s">
        <v>466</v>
      </c>
      <c r="J57" s="8" t="s">
        <v>467</v>
      </c>
      <c r="K57" s="8" t="s">
        <v>468</v>
      </c>
      <c r="L57" s="8" t="s">
        <v>469</v>
      </c>
      <c r="M57" s="8" t="s">
        <v>33</v>
      </c>
    </row>
    <row r="58" spans="1:14" ht="15" thickBot="1" x14ac:dyDescent="0.4">
      <c r="A58" s="7" t="s">
        <v>34</v>
      </c>
      <c r="B58" s="8" t="s">
        <v>33</v>
      </c>
      <c r="C58" s="8" t="s">
        <v>460</v>
      </c>
      <c r="D58" s="8" t="s">
        <v>461</v>
      </c>
      <c r="E58" s="8" t="s">
        <v>462</v>
      </c>
      <c r="F58" s="8" t="s">
        <v>470</v>
      </c>
      <c r="G58" s="8" t="s">
        <v>464</v>
      </c>
      <c r="H58" s="8" t="s">
        <v>465</v>
      </c>
      <c r="I58" s="8" t="s">
        <v>471</v>
      </c>
      <c r="J58" s="8" t="s">
        <v>467</v>
      </c>
      <c r="K58" s="8" t="s">
        <v>468</v>
      </c>
      <c r="L58" s="8" t="s">
        <v>469</v>
      </c>
      <c r="M58" s="8" t="s">
        <v>33</v>
      </c>
    </row>
    <row r="59" spans="1:14" ht="15" thickBot="1" x14ac:dyDescent="0.4">
      <c r="A59" s="7" t="s">
        <v>35</v>
      </c>
      <c r="B59" s="8" t="s">
        <v>33</v>
      </c>
      <c r="C59" s="8" t="s">
        <v>460</v>
      </c>
      <c r="D59" s="8" t="s">
        <v>461</v>
      </c>
      <c r="E59" s="8" t="s">
        <v>462</v>
      </c>
      <c r="F59" s="8" t="s">
        <v>470</v>
      </c>
      <c r="G59" s="8" t="s">
        <v>472</v>
      </c>
      <c r="H59" s="8" t="s">
        <v>465</v>
      </c>
      <c r="I59" s="8" t="s">
        <v>473</v>
      </c>
      <c r="J59" s="8" t="s">
        <v>474</v>
      </c>
      <c r="K59" s="8" t="s">
        <v>475</v>
      </c>
      <c r="L59" s="8" t="s">
        <v>469</v>
      </c>
      <c r="M59" s="8" t="s">
        <v>33</v>
      </c>
    </row>
    <row r="60" spans="1:14" ht="15" thickBot="1" x14ac:dyDescent="0.4">
      <c r="A60" s="7" t="s">
        <v>37</v>
      </c>
      <c r="B60" s="8" t="s">
        <v>33</v>
      </c>
      <c r="C60" s="8" t="s">
        <v>460</v>
      </c>
      <c r="D60" s="8" t="s">
        <v>476</v>
      </c>
      <c r="E60" s="8" t="s">
        <v>462</v>
      </c>
      <c r="F60" s="8" t="s">
        <v>470</v>
      </c>
      <c r="G60" s="8" t="s">
        <v>472</v>
      </c>
      <c r="H60" s="8" t="s">
        <v>465</v>
      </c>
      <c r="I60" s="8" t="s">
        <v>477</v>
      </c>
      <c r="J60" s="8" t="s">
        <v>474</v>
      </c>
      <c r="K60" s="8" t="s">
        <v>475</v>
      </c>
      <c r="L60" s="8" t="s">
        <v>478</v>
      </c>
      <c r="M60" s="8" t="s">
        <v>33</v>
      </c>
    </row>
    <row r="61" spans="1:14" ht="15" thickBot="1" x14ac:dyDescent="0.4">
      <c r="A61" s="7" t="s">
        <v>39</v>
      </c>
      <c r="B61" s="8" t="s">
        <v>33</v>
      </c>
      <c r="C61" s="8" t="s">
        <v>460</v>
      </c>
      <c r="D61" s="8" t="s">
        <v>476</v>
      </c>
      <c r="E61" s="8" t="s">
        <v>462</v>
      </c>
      <c r="F61" s="8" t="s">
        <v>470</v>
      </c>
      <c r="G61" s="8" t="s">
        <v>479</v>
      </c>
      <c r="H61" s="8" t="s">
        <v>465</v>
      </c>
      <c r="I61" s="8" t="s">
        <v>477</v>
      </c>
      <c r="J61" s="8" t="s">
        <v>474</v>
      </c>
      <c r="K61" s="8" t="s">
        <v>475</v>
      </c>
      <c r="L61" s="8" t="s">
        <v>478</v>
      </c>
      <c r="M61" s="8" t="s">
        <v>33</v>
      </c>
    </row>
    <row r="62" spans="1:14" ht="15" thickBot="1" x14ac:dyDescent="0.4">
      <c r="A62" s="7" t="s">
        <v>40</v>
      </c>
      <c r="B62" s="8" t="s">
        <v>33</v>
      </c>
      <c r="C62" s="8" t="s">
        <v>460</v>
      </c>
      <c r="D62" s="8" t="s">
        <v>476</v>
      </c>
      <c r="E62" s="8" t="s">
        <v>462</v>
      </c>
      <c r="F62" s="8" t="s">
        <v>470</v>
      </c>
      <c r="G62" s="8" t="s">
        <v>479</v>
      </c>
      <c r="H62" s="8" t="s">
        <v>465</v>
      </c>
      <c r="I62" s="8" t="s">
        <v>477</v>
      </c>
      <c r="J62" s="8" t="s">
        <v>474</v>
      </c>
      <c r="K62" s="8" t="s">
        <v>475</v>
      </c>
      <c r="L62" s="8" t="s">
        <v>478</v>
      </c>
      <c r="M62" s="8" t="s">
        <v>33</v>
      </c>
    </row>
    <row r="63" spans="1:14" ht="15" thickBot="1" x14ac:dyDescent="0.4">
      <c r="A63" s="7" t="s">
        <v>41</v>
      </c>
      <c r="B63" s="8" t="s">
        <v>33</v>
      </c>
      <c r="C63" s="8" t="s">
        <v>460</v>
      </c>
      <c r="D63" s="8" t="s">
        <v>476</v>
      </c>
      <c r="E63" s="8" t="s">
        <v>462</v>
      </c>
      <c r="F63" s="8" t="s">
        <v>470</v>
      </c>
      <c r="G63" s="8" t="s">
        <v>479</v>
      </c>
      <c r="H63" s="8" t="s">
        <v>465</v>
      </c>
      <c r="I63" s="8" t="s">
        <v>477</v>
      </c>
      <c r="J63" s="8" t="s">
        <v>474</v>
      </c>
      <c r="K63" s="8" t="s">
        <v>475</v>
      </c>
      <c r="L63" s="8" t="s">
        <v>480</v>
      </c>
      <c r="M63" s="8" t="s">
        <v>33</v>
      </c>
    </row>
    <row r="64" spans="1:14" ht="15" thickBot="1" x14ac:dyDescent="0.4">
      <c r="A64" s="7" t="s">
        <v>44</v>
      </c>
      <c r="B64" s="8" t="s">
        <v>33</v>
      </c>
      <c r="C64" s="8" t="s">
        <v>460</v>
      </c>
      <c r="D64" s="8" t="s">
        <v>476</v>
      </c>
      <c r="E64" s="8" t="s">
        <v>462</v>
      </c>
      <c r="F64" s="8" t="s">
        <v>470</v>
      </c>
      <c r="G64" s="8" t="s">
        <v>479</v>
      </c>
      <c r="H64" s="8" t="s">
        <v>465</v>
      </c>
      <c r="I64" s="8" t="s">
        <v>481</v>
      </c>
      <c r="J64" s="8" t="s">
        <v>474</v>
      </c>
      <c r="K64" s="8" t="s">
        <v>475</v>
      </c>
      <c r="L64" s="8" t="s">
        <v>480</v>
      </c>
      <c r="M64" s="8" t="s">
        <v>33</v>
      </c>
    </row>
    <row r="65" spans="1:13" ht="15" thickBot="1" x14ac:dyDescent="0.4">
      <c r="A65" s="7" t="s">
        <v>46</v>
      </c>
      <c r="B65" s="8" t="s">
        <v>33</v>
      </c>
      <c r="C65" s="8" t="s">
        <v>460</v>
      </c>
      <c r="D65" s="8" t="s">
        <v>33</v>
      </c>
      <c r="E65" s="8" t="s">
        <v>462</v>
      </c>
      <c r="F65" s="8" t="s">
        <v>482</v>
      </c>
      <c r="G65" s="8" t="s">
        <v>479</v>
      </c>
      <c r="H65" s="8" t="s">
        <v>465</v>
      </c>
      <c r="I65" s="8" t="s">
        <v>483</v>
      </c>
      <c r="J65" s="8" t="s">
        <v>474</v>
      </c>
      <c r="K65" s="8" t="s">
        <v>475</v>
      </c>
      <c r="L65" s="8" t="s">
        <v>484</v>
      </c>
      <c r="M65" s="8" t="s">
        <v>33</v>
      </c>
    </row>
    <row r="66" spans="1:13" ht="15" thickBot="1" x14ac:dyDescent="0.4">
      <c r="A66" s="7" t="s">
        <v>47</v>
      </c>
      <c r="B66" s="8" t="s">
        <v>33</v>
      </c>
      <c r="C66" s="8" t="s">
        <v>460</v>
      </c>
      <c r="D66" s="8" t="s">
        <v>33</v>
      </c>
      <c r="E66" s="8" t="s">
        <v>462</v>
      </c>
      <c r="F66" s="8" t="s">
        <v>482</v>
      </c>
      <c r="G66" s="8" t="s">
        <v>479</v>
      </c>
      <c r="H66" s="8" t="s">
        <v>465</v>
      </c>
      <c r="I66" s="8" t="s">
        <v>483</v>
      </c>
      <c r="J66" s="8" t="s">
        <v>474</v>
      </c>
      <c r="K66" s="8" t="s">
        <v>475</v>
      </c>
      <c r="L66" s="8" t="s">
        <v>484</v>
      </c>
      <c r="M66" s="8" t="s">
        <v>33</v>
      </c>
    </row>
    <row r="67" spans="1:13" ht="15" thickBot="1" x14ac:dyDescent="0.4">
      <c r="A67" s="7" t="s">
        <v>50</v>
      </c>
      <c r="B67" s="8" t="s">
        <v>33</v>
      </c>
      <c r="C67" s="8" t="s">
        <v>460</v>
      </c>
      <c r="D67" s="8" t="s">
        <v>33</v>
      </c>
      <c r="E67" s="8" t="s">
        <v>462</v>
      </c>
      <c r="F67" s="8" t="s">
        <v>485</v>
      </c>
      <c r="G67" s="8" t="s">
        <v>479</v>
      </c>
      <c r="H67" s="8" t="s">
        <v>465</v>
      </c>
      <c r="I67" s="8" t="s">
        <v>486</v>
      </c>
      <c r="J67" s="8" t="s">
        <v>474</v>
      </c>
      <c r="K67" s="8" t="s">
        <v>487</v>
      </c>
      <c r="L67" s="8" t="s">
        <v>484</v>
      </c>
      <c r="M67" s="8" t="s">
        <v>33</v>
      </c>
    </row>
    <row r="68" spans="1:13" ht="15" thickBot="1" x14ac:dyDescent="0.4">
      <c r="A68" s="7" t="s">
        <v>52</v>
      </c>
      <c r="B68" s="8" t="s">
        <v>33</v>
      </c>
      <c r="C68" s="8" t="s">
        <v>460</v>
      </c>
      <c r="D68" s="8" t="s">
        <v>33</v>
      </c>
      <c r="E68" s="8" t="s">
        <v>462</v>
      </c>
      <c r="F68" s="8" t="s">
        <v>485</v>
      </c>
      <c r="G68" s="8" t="s">
        <v>488</v>
      </c>
      <c r="H68" s="8" t="s">
        <v>465</v>
      </c>
      <c r="I68" s="8" t="s">
        <v>486</v>
      </c>
      <c r="J68" s="8" t="s">
        <v>474</v>
      </c>
      <c r="K68" s="8" t="s">
        <v>489</v>
      </c>
      <c r="L68" s="8" t="s">
        <v>484</v>
      </c>
      <c r="M68" s="8" t="s">
        <v>33</v>
      </c>
    </row>
    <row r="69" spans="1:13" ht="15" thickBot="1" x14ac:dyDescent="0.4">
      <c r="A69" s="7" t="s">
        <v>55</v>
      </c>
      <c r="B69" s="8" t="s">
        <v>33</v>
      </c>
      <c r="C69" s="8" t="s">
        <v>460</v>
      </c>
      <c r="D69" s="8" t="s">
        <v>33</v>
      </c>
      <c r="E69" s="8" t="s">
        <v>462</v>
      </c>
      <c r="F69" s="8" t="s">
        <v>485</v>
      </c>
      <c r="G69" s="8" t="s">
        <v>490</v>
      </c>
      <c r="H69" s="8" t="s">
        <v>465</v>
      </c>
      <c r="I69" s="8" t="s">
        <v>491</v>
      </c>
      <c r="J69" s="8" t="s">
        <v>474</v>
      </c>
      <c r="K69" s="8" t="s">
        <v>489</v>
      </c>
      <c r="L69" s="8" t="s">
        <v>492</v>
      </c>
      <c r="M69" s="8" t="s">
        <v>33</v>
      </c>
    </row>
    <row r="70" spans="1:13" ht="15" thickBot="1" x14ac:dyDescent="0.4">
      <c r="A70" s="7" t="s">
        <v>209</v>
      </c>
      <c r="B70" s="8" t="s">
        <v>33</v>
      </c>
      <c r="C70" s="8" t="s">
        <v>460</v>
      </c>
      <c r="D70" s="8" t="s">
        <v>33</v>
      </c>
      <c r="E70" s="8" t="s">
        <v>462</v>
      </c>
      <c r="F70" s="8" t="s">
        <v>485</v>
      </c>
      <c r="G70" s="8" t="s">
        <v>490</v>
      </c>
      <c r="H70" s="8" t="s">
        <v>465</v>
      </c>
      <c r="I70" s="8" t="s">
        <v>493</v>
      </c>
      <c r="J70" s="8" t="s">
        <v>474</v>
      </c>
      <c r="K70" s="8" t="s">
        <v>489</v>
      </c>
      <c r="L70" s="8" t="s">
        <v>492</v>
      </c>
      <c r="M70" s="8" t="s">
        <v>33</v>
      </c>
    </row>
    <row r="71" spans="1:13" ht="15" thickBot="1" x14ac:dyDescent="0.4">
      <c r="A71" s="7" t="s">
        <v>211</v>
      </c>
      <c r="B71" s="8" t="s">
        <v>33</v>
      </c>
      <c r="C71" s="8" t="s">
        <v>460</v>
      </c>
      <c r="D71" s="8" t="s">
        <v>33</v>
      </c>
      <c r="E71" s="8" t="s">
        <v>494</v>
      </c>
      <c r="F71" s="8" t="s">
        <v>485</v>
      </c>
      <c r="G71" s="8" t="s">
        <v>495</v>
      </c>
      <c r="H71" s="8" t="s">
        <v>496</v>
      </c>
      <c r="I71" s="8" t="s">
        <v>493</v>
      </c>
      <c r="J71" s="8" t="s">
        <v>474</v>
      </c>
      <c r="K71" s="8" t="s">
        <v>497</v>
      </c>
      <c r="L71" s="8" t="s">
        <v>492</v>
      </c>
      <c r="M71" s="8" t="s">
        <v>33</v>
      </c>
    </row>
    <row r="72" spans="1:13" ht="15" thickBot="1" x14ac:dyDescent="0.4">
      <c r="A72" s="7" t="s">
        <v>214</v>
      </c>
      <c r="B72" s="8" t="s">
        <v>33</v>
      </c>
      <c r="C72" s="8" t="s">
        <v>460</v>
      </c>
      <c r="D72" s="8" t="s">
        <v>33</v>
      </c>
      <c r="E72" s="8" t="s">
        <v>494</v>
      </c>
      <c r="F72" s="8" t="s">
        <v>498</v>
      </c>
      <c r="G72" s="8" t="s">
        <v>495</v>
      </c>
      <c r="H72" s="8" t="s">
        <v>496</v>
      </c>
      <c r="I72" s="8" t="s">
        <v>33</v>
      </c>
      <c r="J72" s="8" t="s">
        <v>474</v>
      </c>
      <c r="K72" s="8" t="s">
        <v>499</v>
      </c>
      <c r="L72" s="8" t="s">
        <v>500</v>
      </c>
      <c r="M72" s="8" t="s">
        <v>33</v>
      </c>
    </row>
    <row r="73" spans="1:13" ht="15" thickBot="1" x14ac:dyDescent="0.4">
      <c r="A73" s="7" t="s">
        <v>218</v>
      </c>
      <c r="B73" s="8" t="s">
        <v>33</v>
      </c>
      <c r="C73" s="8" t="s">
        <v>460</v>
      </c>
      <c r="D73" s="8" t="s">
        <v>33</v>
      </c>
      <c r="E73" s="8" t="s">
        <v>494</v>
      </c>
      <c r="F73" s="8" t="s">
        <v>498</v>
      </c>
      <c r="G73" s="8" t="s">
        <v>495</v>
      </c>
      <c r="H73" s="8" t="s">
        <v>496</v>
      </c>
      <c r="I73" s="8" t="s">
        <v>33</v>
      </c>
      <c r="J73" s="8" t="s">
        <v>474</v>
      </c>
      <c r="K73" s="8" t="s">
        <v>499</v>
      </c>
      <c r="L73" s="8" t="s">
        <v>500</v>
      </c>
      <c r="M73" s="8" t="s">
        <v>33</v>
      </c>
    </row>
    <row r="74" spans="1:13" ht="15" thickBot="1" x14ac:dyDescent="0.4">
      <c r="A74" s="7" t="s">
        <v>221</v>
      </c>
      <c r="B74" s="8" t="s">
        <v>33</v>
      </c>
      <c r="C74" s="8" t="s">
        <v>460</v>
      </c>
      <c r="D74" s="8" t="s">
        <v>33</v>
      </c>
      <c r="E74" s="8" t="s">
        <v>494</v>
      </c>
      <c r="F74" s="8" t="s">
        <v>501</v>
      </c>
      <c r="G74" s="8" t="s">
        <v>495</v>
      </c>
      <c r="H74" s="8" t="s">
        <v>496</v>
      </c>
      <c r="I74" s="8" t="s">
        <v>33</v>
      </c>
      <c r="J74" s="8" t="s">
        <v>474</v>
      </c>
      <c r="K74" s="8" t="s">
        <v>502</v>
      </c>
      <c r="L74" s="8" t="s">
        <v>500</v>
      </c>
      <c r="M74" s="8" t="s">
        <v>33</v>
      </c>
    </row>
    <row r="75" spans="1:13" ht="15" thickBot="1" x14ac:dyDescent="0.4">
      <c r="A75" s="7" t="s">
        <v>224</v>
      </c>
      <c r="B75" s="8" t="s">
        <v>33</v>
      </c>
      <c r="C75" s="8" t="s">
        <v>460</v>
      </c>
      <c r="D75" s="8" t="s">
        <v>33</v>
      </c>
      <c r="E75" s="8" t="s">
        <v>494</v>
      </c>
      <c r="F75" s="8" t="s">
        <v>501</v>
      </c>
      <c r="G75" s="8" t="s">
        <v>495</v>
      </c>
      <c r="H75" s="8" t="s">
        <v>496</v>
      </c>
      <c r="I75" s="8" t="s">
        <v>33</v>
      </c>
      <c r="J75" s="8" t="s">
        <v>503</v>
      </c>
      <c r="K75" s="8" t="s">
        <v>502</v>
      </c>
      <c r="L75" s="8" t="s">
        <v>500</v>
      </c>
      <c r="M75" s="8" t="s">
        <v>33</v>
      </c>
    </row>
    <row r="76" spans="1:13" ht="15" thickBot="1" x14ac:dyDescent="0.4">
      <c r="A76" s="7" t="s">
        <v>226</v>
      </c>
      <c r="B76" s="8" t="s">
        <v>33</v>
      </c>
      <c r="C76" s="8" t="s">
        <v>460</v>
      </c>
      <c r="D76" s="8" t="s">
        <v>33</v>
      </c>
      <c r="E76" s="8" t="s">
        <v>494</v>
      </c>
      <c r="F76" s="8" t="s">
        <v>504</v>
      </c>
      <c r="G76" s="8" t="s">
        <v>495</v>
      </c>
      <c r="H76" s="8" t="s">
        <v>496</v>
      </c>
      <c r="I76" s="8" t="s">
        <v>33</v>
      </c>
      <c r="J76" s="8" t="s">
        <v>503</v>
      </c>
      <c r="K76" s="8" t="s">
        <v>505</v>
      </c>
      <c r="L76" s="8" t="s">
        <v>500</v>
      </c>
      <c r="M76" s="8" t="s">
        <v>33</v>
      </c>
    </row>
    <row r="77" spans="1:13" ht="15" thickBot="1" x14ac:dyDescent="0.4">
      <c r="A77" s="7" t="s">
        <v>229</v>
      </c>
      <c r="B77" s="8" t="s">
        <v>33</v>
      </c>
      <c r="C77" s="8" t="s">
        <v>460</v>
      </c>
      <c r="D77" s="8" t="s">
        <v>33</v>
      </c>
      <c r="E77" s="8" t="s">
        <v>494</v>
      </c>
      <c r="F77" s="8" t="s">
        <v>506</v>
      </c>
      <c r="G77" s="8" t="s">
        <v>495</v>
      </c>
      <c r="H77" s="8" t="s">
        <v>496</v>
      </c>
      <c r="I77" s="8" t="s">
        <v>33</v>
      </c>
      <c r="J77" s="8" t="s">
        <v>507</v>
      </c>
      <c r="K77" s="8" t="s">
        <v>505</v>
      </c>
      <c r="L77" s="8" t="s">
        <v>500</v>
      </c>
      <c r="M77" s="8" t="s">
        <v>33</v>
      </c>
    </row>
    <row r="78" spans="1:13" ht="15" thickBot="1" x14ac:dyDescent="0.4">
      <c r="A78" s="7" t="s">
        <v>231</v>
      </c>
      <c r="B78" s="8" t="s">
        <v>33</v>
      </c>
      <c r="C78" s="8" t="s">
        <v>460</v>
      </c>
      <c r="D78" s="8" t="s">
        <v>33</v>
      </c>
      <c r="E78" s="8" t="s">
        <v>494</v>
      </c>
      <c r="F78" s="8" t="s">
        <v>506</v>
      </c>
      <c r="G78" s="8" t="s">
        <v>508</v>
      </c>
      <c r="H78" s="8" t="s">
        <v>496</v>
      </c>
      <c r="I78" s="8" t="s">
        <v>33</v>
      </c>
      <c r="J78" s="8" t="s">
        <v>507</v>
      </c>
      <c r="K78" s="8" t="s">
        <v>505</v>
      </c>
      <c r="L78" s="8" t="s">
        <v>500</v>
      </c>
      <c r="M78" s="8" t="s">
        <v>33</v>
      </c>
    </row>
    <row r="79" spans="1:13" ht="15" thickBot="1" x14ac:dyDescent="0.4">
      <c r="A79" s="7" t="s">
        <v>233</v>
      </c>
      <c r="B79" s="8" t="s">
        <v>33</v>
      </c>
      <c r="C79" s="8" t="s">
        <v>460</v>
      </c>
      <c r="D79" s="8" t="s">
        <v>33</v>
      </c>
      <c r="E79" s="8" t="s">
        <v>33</v>
      </c>
      <c r="F79" s="8" t="s">
        <v>506</v>
      </c>
      <c r="G79" s="8" t="s">
        <v>509</v>
      </c>
      <c r="H79" s="8" t="s">
        <v>496</v>
      </c>
      <c r="I79" s="8" t="s">
        <v>33</v>
      </c>
      <c r="J79" s="8" t="s">
        <v>507</v>
      </c>
      <c r="K79" s="8" t="s">
        <v>505</v>
      </c>
      <c r="L79" s="8" t="s">
        <v>500</v>
      </c>
      <c r="M79" s="8" t="s">
        <v>33</v>
      </c>
    </row>
    <row r="80" spans="1:13" ht="15" thickBot="1" x14ac:dyDescent="0.4">
      <c r="A80" s="7" t="s">
        <v>235</v>
      </c>
      <c r="B80" s="8" t="s">
        <v>33</v>
      </c>
      <c r="C80" s="8" t="s">
        <v>510</v>
      </c>
      <c r="D80" s="8" t="s">
        <v>33</v>
      </c>
      <c r="E80" s="8" t="s">
        <v>33</v>
      </c>
      <c r="F80" s="8" t="s">
        <v>506</v>
      </c>
      <c r="G80" s="8" t="s">
        <v>511</v>
      </c>
      <c r="H80" s="8" t="s">
        <v>496</v>
      </c>
      <c r="I80" s="8" t="s">
        <v>33</v>
      </c>
      <c r="J80" s="8" t="s">
        <v>507</v>
      </c>
      <c r="K80" s="8" t="s">
        <v>512</v>
      </c>
      <c r="L80" s="8" t="s">
        <v>500</v>
      </c>
      <c r="M80" s="8" t="s">
        <v>33</v>
      </c>
    </row>
    <row r="81" spans="1:13" ht="15" thickBot="1" x14ac:dyDescent="0.4">
      <c r="A81" s="7" t="s">
        <v>236</v>
      </c>
      <c r="B81" s="8" t="s">
        <v>33</v>
      </c>
      <c r="C81" s="8" t="s">
        <v>510</v>
      </c>
      <c r="D81" s="8" t="s">
        <v>33</v>
      </c>
      <c r="E81" s="8" t="s">
        <v>33</v>
      </c>
      <c r="F81" s="8" t="s">
        <v>506</v>
      </c>
      <c r="G81" s="8" t="s">
        <v>511</v>
      </c>
      <c r="H81" s="8" t="s">
        <v>496</v>
      </c>
      <c r="I81" s="8" t="s">
        <v>33</v>
      </c>
      <c r="J81" s="8" t="s">
        <v>513</v>
      </c>
      <c r="K81" s="8" t="s">
        <v>512</v>
      </c>
      <c r="L81" s="8" t="s">
        <v>500</v>
      </c>
      <c r="M81" s="8" t="s">
        <v>33</v>
      </c>
    </row>
    <row r="82" spans="1:13" ht="15" thickBot="1" x14ac:dyDescent="0.4">
      <c r="A82" s="7" t="s">
        <v>239</v>
      </c>
      <c r="B82" s="8" t="s">
        <v>33</v>
      </c>
      <c r="C82" s="8" t="s">
        <v>510</v>
      </c>
      <c r="D82" s="8" t="s">
        <v>33</v>
      </c>
      <c r="E82" s="8" t="s">
        <v>33</v>
      </c>
      <c r="F82" s="8" t="s">
        <v>514</v>
      </c>
      <c r="G82" s="8" t="s">
        <v>511</v>
      </c>
      <c r="H82" s="8" t="s">
        <v>496</v>
      </c>
      <c r="I82" s="8" t="s">
        <v>33</v>
      </c>
      <c r="J82" s="8" t="s">
        <v>513</v>
      </c>
      <c r="K82" s="8" t="s">
        <v>515</v>
      </c>
      <c r="L82" s="8" t="s">
        <v>516</v>
      </c>
      <c r="M82" s="8" t="s">
        <v>33</v>
      </c>
    </row>
    <row r="83" spans="1:13" ht="15" thickBot="1" x14ac:dyDescent="0.4">
      <c r="A83" s="7" t="s">
        <v>241</v>
      </c>
      <c r="B83" s="8" t="s">
        <v>33</v>
      </c>
      <c r="C83" s="8" t="s">
        <v>510</v>
      </c>
      <c r="D83" s="8" t="s">
        <v>33</v>
      </c>
      <c r="E83" s="8" t="s">
        <v>33</v>
      </c>
      <c r="F83" s="8" t="s">
        <v>514</v>
      </c>
      <c r="G83" s="8" t="s">
        <v>517</v>
      </c>
      <c r="H83" s="8" t="s">
        <v>496</v>
      </c>
      <c r="I83" s="8" t="s">
        <v>33</v>
      </c>
      <c r="J83" s="8" t="s">
        <v>513</v>
      </c>
      <c r="K83" s="8" t="s">
        <v>515</v>
      </c>
      <c r="L83" s="8" t="s">
        <v>516</v>
      </c>
      <c r="M83" s="8" t="s">
        <v>33</v>
      </c>
    </row>
    <row r="84" spans="1:13" ht="15" thickBot="1" x14ac:dyDescent="0.4">
      <c r="A84" s="7" t="s">
        <v>244</v>
      </c>
      <c r="B84" s="8" t="s">
        <v>33</v>
      </c>
      <c r="C84" s="8" t="s">
        <v>510</v>
      </c>
      <c r="D84" s="8" t="s">
        <v>33</v>
      </c>
      <c r="E84" s="8" t="s">
        <v>33</v>
      </c>
      <c r="F84" s="8" t="s">
        <v>514</v>
      </c>
      <c r="G84" s="8" t="s">
        <v>518</v>
      </c>
      <c r="H84" s="8" t="s">
        <v>496</v>
      </c>
      <c r="I84" s="8" t="s">
        <v>33</v>
      </c>
      <c r="J84" s="8" t="s">
        <v>513</v>
      </c>
      <c r="K84" s="8" t="s">
        <v>515</v>
      </c>
      <c r="L84" s="8" t="s">
        <v>516</v>
      </c>
      <c r="M84" s="8" t="s">
        <v>33</v>
      </c>
    </row>
    <row r="85" spans="1:13" ht="15" thickBot="1" x14ac:dyDescent="0.4">
      <c r="A85" s="7" t="s">
        <v>246</v>
      </c>
      <c r="B85" s="8" t="s">
        <v>33</v>
      </c>
      <c r="C85" s="8" t="s">
        <v>510</v>
      </c>
      <c r="D85" s="8" t="s">
        <v>33</v>
      </c>
      <c r="E85" s="8" t="s">
        <v>33</v>
      </c>
      <c r="F85" s="8" t="s">
        <v>514</v>
      </c>
      <c r="G85" s="8" t="s">
        <v>518</v>
      </c>
      <c r="H85" s="8" t="s">
        <v>496</v>
      </c>
      <c r="I85" s="8" t="s">
        <v>33</v>
      </c>
      <c r="J85" s="8" t="s">
        <v>513</v>
      </c>
      <c r="K85" s="8" t="s">
        <v>515</v>
      </c>
      <c r="L85" s="8" t="s">
        <v>516</v>
      </c>
      <c r="M85" s="8" t="s">
        <v>33</v>
      </c>
    </row>
    <row r="86" spans="1:13" ht="15" thickBot="1" x14ac:dyDescent="0.4">
      <c r="A86" s="7" t="s">
        <v>247</v>
      </c>
      <c r="B86" s="8" t="s">
        <v>33</v>
      </c>
      <c r="C86" s="8" t="s">
        <v>510</v>
      </c>
      <c r="D86" s="8" t="s">
        <v>33</v>
      </c>
      <c r="E86" s="8" t="s">
        <v>33</v>
      </c>
      <c r="F86" s="8" t="s">
        <v>514</v>
      </c>
      <c r="G86" s="8" t="s">
        <v>519</v>
      </c>
      <c r="H86" s="8" t="s">
        <v>496</v>
      </c>
      <c r="I86" s="8" t="s">
        <v>33</v>
      </c>
      <c r="J86" s="8" t="s">
        <v>513</v>
      </c>
      <c r="K86" s="8" t="s">
        <v>515</v>
      </c>
      <c r="L86" s="8" t="s">
        <v>516</v>
      </c>
      <c r="M86" s="8" t="s">
        <v>33</v>
      </c>
    </row>
    <row r="87" spans="1:13" ht="15" thickBot="1" x14ac:dyDescent="0.4">
      <c r="A87" s="7" t="s">
        <v>249</v>
      </c>
      <c r="B87" s="8" t="s">
        <v>33</v>
      </c>
      <c r="C87" s="8" t="s">
        <v>510</v>
      </c>
      <c r="D87" s="8" t="s">
        <v>33</v>
      </c>
      <c r="E87" s="8" t="s">
        <v>33</v>
      </c>
      <c r="F87" s="8" t="s">
        <v>514</v>
      </c>
      <c r="G87" s="8" t="s">
        <v>520</v>
      </c>
      <c r="H87" s="8" t="s">
        <v>496</v>
      </c>
      <c r="I87" s="8" t="s">
        <v>33</v>
      </c>
      <c r="J87" s="8" t="s">
        <v>33</v>
      </c>
      <c r="K87" s="8" t="s">
        <v>515</v>
      </c>
      <c r="L87" s="8" t="s">
        <v>516</v>
      </c>
      <c r="M87" s="8" t="s">
        <v>33</v>
      </c>
    </row>
    <row r="88" spans="1:13" ht="15" thickBot="1" x14ac:dyDescent="0.4">
      <c r="A88" s="7" t="s">
        <v>251</v>
      </c>
      <c r="B88" s="8" t="s">
        <v>33</v>
      </c>
      <c r="C88" s="8" t="s">
        <v>510</v>
      </c>
      <c r="D88" s="8" t="s">
        <v>33</v>
      </c>
      <c r="E88" s="8" t="s">
        <v>33</v>
      </c>
      <c r="F88" s="8" t="s">
        <v>514</v>
      </c>
      <c r="G88" s="8" t="s">
        <v>520</v>
      </c>
      <c r="H88" s="8" t="s">
        <v>496</v>
      </c>
      <c r="I88" s="8" t="s">
        <v>33</v>
      </c>
      <c r="J88" s="8" t="s">
        <v>33</v>
      </c>
      <c r="K88" s="8" t="s">
        <v>515</v>
      </c>
      <c r="L88" s="8" t="s">
        <v>516</v>
      </c>
      <c r="M88" s="8" t="s">
        <v>33</v>
      </c>
    </row>
    <row r="89" spans="1:13" ht="15" thickBot="1" x14ac:dyDescent="0.4">
      <c r="A89" s="7" t="s">
        <v>252</v>
      </c>
      <c r="B89" s="8" t="s">
        <v>33</v>
      </c>
      <c r="C89" s="8" t="s">
        <v>510</v>
      </c>
      <c r="D89" s="8" t="s">
        <v>33</v>
      </c>
      <c r="E89" s="8" t="s">
        <v>33</v>
      </c>
      <c r="F89" s="8" t="s">
        <v>521</v>
      </c>
      <c r="G89" s="8" t="s">
        <v>522</v>
      </c>
      <c r="H89" s="8" t="s">
        <v>496</v>
      </c>
      <c r="I89" s="8" t="s">
        <v>33</v>
      </c>
      <c r="J89" s="8" t="s">
        <v>33</v>
      </c>
      <c r="K89" s="8" t="s">
        <v>515</v>
      </c>
      <c r="L89" s="8" t="s">
        <v>33</v>
      </c>
      <c r="M89" s="8" t="s">
        <v>33</v>
      </c>
    </row>
    <row r="90" spans="1:13" ht="15" thickBot="1" x14ac:dyDescent="0.4">
      <c r="A90" s="7" t="s">
        <v>255</v>
      </c>
      <c r="B90" s="8" t="s">
        <v>33</v>
      </c>
      <c r="C90" s="8" t="s">
        <v>523</v>
      </c>
      <c r="D90" s="8" t="s">
        <v>33</v>
      </c>
      <c r="E90" s="8" t="s">
        <v>33</v>
      </c>
      <c r="F90" s="8" t="s">
        <v>521</v>
      </c>
      <c r="G90" s="8" t="s">
        <v>522</v>
      </c>
      <c r="H90" s="8" t="s">
        <v>496</v>
      </c>
      <c r="I90" s="8" t="s">
        <v>33</v>
      </c>
      <c r="J90" s="8" t="s">
        <v>33</v>
      </c>
      <c r="K90" s="8" t="s">
        <v>515</v>
      </c>
      <c r="L90" s="8" t="s">
        <v>33</v>
      </c>
      <c r="M90" s="8" t="s">
        <v>33</v>
      </c>
    </row>
    <row r="91" spans="1:13" ht="15" thickBot="1" x14ac:dyDescent="0.4">
      <c r="A91" s="7" t="s">
        <v>257</v>
      </c>
      <c r="B91" s="8" t="s">
        <v>33</v>
      </c>
      <c r="C91" s="8" t="s">
        <v>523</v>
      </c>
      <c r="D91" s="8" t="s">
        <v>33</v>
      </c>
      <c r="E91" s="8" t="s">
        <v>33</v>
      </c>
      <c r="F91" s="8" t="s">
        <v>521</v>
      </c>
      <c r="G91" s="8" t="s">
        <v>524</v>
      </c>
      <c r="H91" s="8" t="s">
        <v>525</v>
      </c>
      <c r="I91" s="8" t="s">
        <v>33</v>
      </c>
      <c r="J91" s="8" t="s">
        <v>33</v>
      </c>
      <c r="K91" s="8" t="s">
        <v>33</v>
      </c>
      <c r="L91" s="8" t="s">
        <v>33</v>
      </c>
      <c r="M91" s="8" t="s">
        <v>33</v>
      </c>
    </row>
    <row r="92" spans="1:13" ht="15" thickBot="1" x14ac:dyDescent="0.4">
      <c r="A92" s="7" t="s">
        <v>259</v>
      </c>
      <c r="B92" s="8" t="s">
        <v>33</v>
      </c>
      <c r="C92" s="8" t="s">
        <v>523</v>
      </c>
      <c r="D92" s="8" t="s">
        <v>33</v>
      </c>
      <c r="E92" s="8" t="s">
        <v>33</v>
      </c>
      <c r="F92" s="8" t="s">
        <v>526</v>
      </c>
      <c r="G92" s="8" t="s">
        <v>527</v>
      </c>
      <c r="H92" s="8" t="s">
        <v>525</v>
      </c>
      <c r="I92" s="8" t="s">
        <v>33</v>
      </c>
      <c r="J92" s="8" t="s">
        <v>33</v>
      </c>
      <c r="K92" s="8" t="s">
        <v>33</v>
      </c>
      <c r="L92" s="8" t="s">
        <v>33</v>
      </c>
      <c r="M92" s="8" t="s">
        <v>33</v>
      </c>
    </row>
    <row r="93" spans="1:13" ht="15" thickBot="1" x14ac:dyDescent="0.4">
      <c r="A93" s="7" t="s">
        <v>261</v>
      </c>
      <c r="B93" s="8" t="s">
        <v>33</v>
      </c>
      <c r="C93" s="8" t="s">
        <v>523</v>
      </c>
      <c r="D93" s="8" t="s">
        <v>33</v>
      </c>
      <c r="E93" s="8" t="s">
        <v>33</v>
      </c>
      <c r="F93" s="8" t="s">
        <v>526</v>
      </c>
      <c r="G93" s="8" t="s">
        <v>528</v>
      </c>
      <c r="H93" s="8" t="s">
        <v>525</v>
      </c>
      <c r="I93" s="8" t="s">
        <v>33</v>
      </c>
      <c r="J93" s="8" t="s">
        <v>33</v>
      </c>
      <c r="K93" s="8" t="s">
        <v>33</v>
      </c>
      <c r="L93" s="8" t="s">
        <v>33</v>
      </c>
      <c r="M93" s="8" t="s">
        <v>33</v>
      </c>
    </row>
    <row r="94" spans="1:13" ht="15" thickBot="1" x14ac:dyDescent="0.4">
      <c r="A94" s="7" t="s">
        <v>264</v>
      </c>
      <c r="B94" s="8" t="s">
        <v>33</v>
      </c>
      <c r="C94" s="8" t="s">
        <v>523</v>
      </c>
      <c r="D94" s="8" t="s">
        <v>33</v>
      </c>
      <c r="E94" s="8" t="s">
        <v>33</v>
      </c>
      <c r="F94" s="8" t="s">
        <v>526</v>
      </c>
      <c r="G94" s="8" t="s">
        <v>529</v>
      </c>
      <c r="H94" s="8" t="s">
        <v>33</v>
      </c>
      <c r="I94" s="8" t="s">
        <v>33</v>
      </c>
      <c r="J94" s="8" t="s">
        <v>33</v>
      </c>
      <c r="K94" s="8" t="s">
        <v>33</v>
      </c>
      <c r="L94" s="8" t="s">
        <v>33</v>
      </c>
      <c r="M94" s="8" t="s">
        <v>33</v>
      </c>
    </row>
    <row r="95" spans="1:13" ht="15" thickBot="1" x14ac:dyDescent="0.4">
      <c r="A95" s="7" t="s">
        <v>266</v>
      </c>
      <c r="B95" s="8" t="s">
        <v>33</v>
      </c>
      <c r="C95" s="8" t="s">
        <v>530</v>
      </c>
      <c r="D95" s="8" t="s">
        <v>33</v>
      </c>
      <c r="E95" s="8" t="s">
        <v>33</v>
      </c>
      <c r="F95" s="8" t="s">
        <v>526</v>
      </c>
      <c r="G95" s="8" t="s">
        <v>531</v>
      </c>
      <c r="H95" s="8" t="s">
        <v>33</v>
      </c>
      <c r="I95" s="8" t="s">
        <v>33</v>
      </c>
      <c r="J95" s="8" t="s">
        <v>33</v>
      </c>
      <c r="K95" s="8" t="s">
        <v>33</v>
      </c>
      <c r="L95" s="8" t="s">
        <v>33</v>
      </c>
      <c r="M95" s="8" t="s">
        <v>33</v>
      </c>
    </row>
    <row r="96" spans="1:13" ht="15" thickBot="1" x14ac:dyDescent="0.4">
      <c r="A96" s="7" t="s">
        <v>267</v>
      </c>
      <c r="B96" s="8" t="s">
        <v>33</v>
      </c>
      <c r="C96" s="8" t="s">
        <v>530</v>
      </c>
      <c r="D96" s="8" t="s">
        <v>33</v>
      </c>
      <c r="E96" s="8" t="s">
        <v>33</v>
      </c>
      <c r="F96" s="8" t="s">
        <v>526</v>
      </c>
      <c r="G96" s="8" t="s">
        <v>532</v>
      </c>
      <c r="H96" s="8" t="s">
        <v>33</v>
      </c>
      <c r="I96" s="8" t="s">
        <v>33</v>
      </c>
      <c r="J96" s="8" t="s">
        <v>33</v>
      </c>
      <c r="K96" s="8" t="s">
        <v>33</v>
      </c>
      <c r="L96" s="8" t="s">
        <v>33</v>
      </c>
      <c r="M96" s="8" t="s">
        <v>33</v>
      </c>
    </row>
    <row r="97" spans="1:17" ht="15" thickBot="1" x14ac:dyDescent="0.4">
      <c r="A97" s="7" t="s">
        <v>270</v>
      </c>
      <c r="B97" s="8" t="s">
        <v>33</v>
      </c>
      <c r="C97" s="8" t="s">
        <v>530</v>
      </c>
      <c r="D97" s="8" t="s">
        <v>33</v>
      </c>
      <c r="E97" s="8" t="s">
        <v>33</v>
      </c>
      <c r="F97" s="8" t="s">
        <v>526</v>
      </c>
      <c r="G97" s="8" t="s">
        <v>533</v>
      </c>
      <c r="H97" s="8" t="s">
        <v>33</v>
      </c>
      <c r="I97" s="8" t="s">
        <v>33</v>
      </c>
      <c r="J97" s="8" t="s">
        <v>33</v>
      </c>
      <c r="K97" s="8" t="s">
        <v>33</v>
      </c>
      <c r="L97" s="8" t="s">
        <v>33</v>
      </c>
      <c r="M97" s="8" t="s">
        <v>33</v>
      </c>
    </row>
    <row r="98" spans="1:17" ht="15" thickBot="1" x14ac:dyDescent="0.4">
      <c r="A98" s="7" t="s">
        <v>273</v>
      </c>
      <c r="B98" s="8" t="s">
        <v>33</v>
      </c>
      <c r="C98" s="8" t="s">
        <v>534</v>
      </c>
      <c r="D98" s="8" t="s">
        <v>33</v>
      </c>
      <c r="E98" s="8" t="s">
        <v>33</v>
      </c>
      <c r="F98" s="8" t="s">
        <v>526</v>
      </c>
      <c r="G98" s="8" t="s">
        <v>535</v>
      </c>
      <c r="H98" s="8" t="s">
        <v>33</v>
      </c>
      <c r="I98" s="8" t="s">
        <v>33</v>
      </c>
      <c r="J98" s="8" t="s">
        <v>33</v>
      </c>
      <c r="K98" s="8" t="s">
        <v>33</v>
      </c>
      <c r="L98" s="8" t="s">
        <v>33</v>
      </c>
      <c r="M98" s="8" t="s">
        <v>33</v>
      </c>
    </row>
    <row r="99" spans="1:17" ht="15" thickBot="1" x14ac:dyDescent="0.4">
      <c r="A99" s="7" t="s">
        <v>275</v>
      </c>
      <c r="B99" s="8" t="s">
        <v>33</v>
      </c>
      <c r="C99" s="8" t="s">
        <v>33</v>
      </c>
      <c r="D99" s="8" t="s">
        <v>33</v>
      </c>
      <c r="E99" s="8" t="s">
        <v>33</v>
      </c>
      <c r="F99" s="8" t="s">
        <v>526</v>
      </c>
      <c r="G99" s="8" t="s">
        <v>277</v>
      </c>
      <c r="H99" s="8" t="s">
        <v>33</v>
      </c>
      <c r="I99" s="8" t="s">
        <v>33</v>
      </c>
      <c r="J99" s="8" t="s">
        <v>33</v>
      </c>
      <c r="K99" s="8" t="s">
        <v>33</v>
      </c>
      <c r="L99" s="8" t="s">
        <v>33</v>
      </c>
      <c r="M99" s="8" t="s">
        <v>33</v>
      </c>
    </row>
    <row r="100" spans="1:17" ht="15" thickBot="1" x14ac:dyDescent="0.4">
      <c r="A100" s="7" t="s">
        <v>278</v>
      </c>
      <c r="B100" s="8" t="s">
        <v>33</v>
      </c>
      <c r="C100" s="8" t="s">
        <v>33</v>
      </c>
      <c r="D100" s="8" t="s">
        <v>33</v>
      </c>
      <c r="E100" s="8" t="s">
        <v>33</v>
      </c>
      <c r="F100" s="8" t="s">
        <v>526</v>
      </c>
      <c r="G100" s="8" t="s">
        <v>277</v>
      </c>
      <c r="H100" s="8" t="s">
        <v>33</v>
      </c>
      <c r="I100" s="8" t="s">
        <v>33</v>
      </c>
      <c r="J100" s="8" t="s">
        <v>33</v>
      </c>
      <c r="K100" s="8" t="s">
        <v>33</v>
      </c>
      <c r="L100" s="8" t="s">
        <v>33</v>
      </c>
      <c r="M100" s="8" t="s">
        <v>33</v>
      </c>
    </row>
    <row r="101" spans="1:17" ht="15" thickBot="1" x14ac:dyDescent="0.4">
      <c r="A101" s="7" t="s">
        <v>279</v>
      </c>
      <c r="B101" s="8" t="s">
        <v>33</v>
      </c>
      <c r="C101" s="8" t="s">
        <v>33</v>
      </c>
      <c r="D101" s="8" t="s">
        <v>33</v>
      </c>
      <c r="E101" s="8" t="s">
        <v>33</v>
      </c>
      <c r="F101" s="8" t="s">
        <v>33</v>
      </c>
      <c r="G101" s="8" t="s">
        <v>277</v>
      </c>
      <c r="H101" s="8" t="s">
        <v>33</v>
      </c>
      <c r="I101" s="8" t="s">
        <v>33</v>
      </c>
      <c r="J101" s="8" t="s">
        <v>33</v>
      </c>
      <c r="K101" s="8" t="s">
        <v>33</v>
      </c>
      <c r="L101" s="8" t="s">
        <v>33</v>
      </c>
      <c r="M101" s="8" t="s">
        <v>33</v>
      </c>
    </row>
    <row r="102" spans="1:17" ht="15" thickBot="1" x14ac:dyDescent="0.4">
      <c r="A102" s="7" t="s">
        <v>280</v>
      </c>
      <c r="B102" s="8" t="s">
        <v>33</v>
      </c>
      <c r="C102" s="8" t="s">
        <v>33</v>
      </c>
      <c r="D102" s="8" t="s">
        <v>33</v>
      </c>
      <c r="E102" s="8" t="s">
        <v>33</v>
      </c>
      <c r="F102" s="8" t="s">
        <v>33</v>
      </c>
      <c r="G102" s="8" t="s">
        <v>33</v>
      </c>
      <c r="H102" s="8" t="s">
        <v>33</v>
      </c>
      <c r="I102" s="8" t="s">
        <v>33</v>
      </c>
      <c r="J102" s="8" t="s">
        <v>33</v>
      </c>
      <c r="K102" s="8" t="s">
        <v>33</v>
      </c>
      <c r="L102" s="8" t="s">
        <v>33</v>
      </c>
      <c r="M102" s="8" t="s">
        <v>33</v>
      </c>
    </row>
    <row r="103" spans="1:17" ht="15" thickBot="1" x14ac:dyDescent="0.4">
      <c r="A103" s="7" t="s">
        <v>281</v>
      </c>
      <c r="B103" s="8" t="s">
        <v>33</v>
      </c>
      <c r="C103" s="8" t="s">
        <v>33</v>
      </c>
      <c r="D103" s="8" t="s">
        <v>33</v>
      </c>
      <c r="E103" s="8" t="s">
        <v>33</v>
      </c>
      <c r="F103" s="8" t="s">
        <v>33</v>
      </c>
      <c r="G103" s="8" t="s">
        <v>33</v>
      </c>
      <c r="H103" s="8" t="s">
        <v>33</v>
      </c>
      <c r="I103" s="8" t="s">
        <v>33</v>
      </c>
      <c r="J103" s="8" t="s">
        <v>33</v>
      </c>
      <c r="K103" s="8" t="s">
        <v>33</v>
      </c>
      <c r="L103" s="8" t="s">
        <v>33</v>
      </c>
      <c r="M103" s="8" t="s">
        <v>33</v>
      </c>
    </row>
    <row r="104" spans="1:17" ht="15" thickBot="1" x14ac:dyDescent="0.4">
      <c r="A104" s="7" t="s">
        <v>282</v>
      </c>
      <c r="B104" s="8" t="s">
        <v>33</v>
      </c>
      <c r="C104" s="8" t="s">
        <v>33</v>
      </c>
      <c r="D104" s="8" t="s">
        <v>33</v>
      </c>
      <c r="E104" s="8" t="s">
        <v>33</v>
      </c>
      <c r="F104" s="8" t="s">
        <v>33</v>
      </c>
      <c r="G104" s="8" t="s">
        <v>33</v>
      </c>
      <c r="H104" s="8" t="s">
        <v>33</v>
      </c>
      <c r="I104" s="8" t="s">
        <v>33</v>
      </c>
      <c r="J104" s="8" t="s">
        <v>33</v>
      </c>
      <c r="K104" s="8" t="s">
        <v>33</v>
      </c>
      <c r="L104" s="8" t="s">
        <v>33</v>
      </c>
      <c r="M104" s="8" t="s">
        <v>33</v>
      </c>
    </row>
    <row r="105" spans="1:17" ht="18" x14ac:dyDescent="0.35">
      <c r="A105" s="3"/>
    </row>
    <row r="106" spans="1:17" ht="18" x14ac:dyDescent="0.35">
      <c r="A106" s="3" t="str">
        <f>'48vs1_47'!A106</f>
        <v>return</v>
      </c>
      <c r="B106" s="3">
        <f>'48vs1_47'!B106</f>
        <v>2</v>
      </c>
      <c r="C106" s="3">
        <f>'48vs1_47'!C106</f>
        <v>3</v>
      </c>
      <c r="D106" s="3">
        <f>'48vs1_47'!D106</f>
        <v>4</v>
      </c>
      <c r="E106" s="3">
        <f>'48vs1_47'!E106</f>
        <v>5</v>
      </c>
      <c r="F106" s="3">
        <f>'48vs1_47'!F106</f>
        <v>6</v>
      </c>
      <c r="G106" s="3">
        <f>'48vs1_47'!G106</f>
        <v>7</v>
      </c>
      <c r="H106" s="3">
        <f>'48vs1_47'!H106</f>
        <v>8</v>
      </c>
      <c r="I106" s="3">
        <f>'48vs1_47'!I106</f>
        <v>9</v>
      </c>
      <c r="J106" s="3">
        <f>'48vs1_47'!J106</f>
        <v>10</v>
      </c>
      <c r="K106" s="3">
        <f>'48vs1_47'!K106</f>
        <v>11</v>
      </c>
      <c r="L106" s="3">
        <f>'48vs1_47'!L106</f>
        <v>12</v>
      </c>
      <c r="M106" s="3">
        <f>'48vs1_47'!M106</f>
        <v>13</v>
      </c>
    </row>
    <row r="107" spans="1:17" ht="18" x14ac:dyDescent="0.35">
      <c r="A107" s="20" t="str">
        <f>'48vs1_47'!A107</f>
        <v>O48</v>
      </c>
      <c r="B107">
        <f>std_extra_48!B8</f>
        <v>15</v>
      </c>
      <c r="C107">
        <f>std_extra_48!C8</f>
        <v>42</v>
      </c>
      <c r="D107">
        <f>std_extra_48!D8</f>
        <v>34</v>
      </c>
      <c r="E107">
        <f>std_extra_48!E8</f>
        <v>7</v>
      </c>
      <c r="F107">
        <f>std_extra_48!F8</f>
        <v>40</v>
      </c>
      <c r="G107">
        <f>std_extra_48!G8</f>
        <v>5</v>
      </c>
      <c r="H107">
        <f>std_extra_48!H8</f>
        <v>34</v>
      </c>
      <c r="I107">
        <f>std_extra_48!I8</f>
        <v>4</v>
      </c>
      <c r="J107">
        <f>std_extra_48!J8</f>
        <v>9</v>
      </c>
      <c r="K107">
        <f>std_extra_48!K8</f>
        <v>44</v>
      </c>
      <c r="L107">
        <f>std_extra_48!L8</f>
        <v>15</v>
      </c>
      <c r="M107">
        <f>std_extra_48!M8</f>
        <v>45</v>
      </c>
      <c r="N107" t="s">
        <v>16</v>
      </c>
      <c r="O107" t="s">
        <v>453</v>
      </c>
      <c r="P107" t="s">
        <v>454</v>
      </c>
      <c r="Q107" t="s">
        <v>455</v>
      </c>
    </row>
    <row r="108" spans="1:17" ht="18" x14ac:dyDescent="0.35">
      <c r="A108" s="20" t="str">
        <f>'48vs1_47'!A108</f>
        <v>impacts</v>
      </c>
      <c r="B108">
        <f>VLOOKUP(B107,$A$116:$M$163,B$106,0)</f>
        <v>0</v>
      </c>
      <c r="C108">
        <f t="shared" ref="C108:M108" si="0">VLOOKUP(C107,$A$116:$M$163,C$106,0)</f>
        <v>418</v>
      </c>
      <c r="D108">
        <f t="shared" si="0"/>
        <v>0</v>
      </c>
      <c r="E108">
        <f t="shared" si="0"/>
        <v>189</v>
      </c>
      <c r="F108">
        <f t="shared" si="0"/>
        <v>259</v>
      </c>
      <c r="G108">
        <f t="shared" si="0"/>
        <v>5514.1</v>
      </c>
      <c r="H108">
        <f t="shared" si="0"/>
        <v>3213.6</v>
      </c>
      <c r="I108">
        <f t="shared" si="0"/>
        <v>676.5</v>
      </c>
      <c r="J108">
        <f t="shared" si="0"/>
        <v>386</v>
      </c>
      <c r="K108">
        <f t="shared" si="0"/>
        <v>0</v>
      </c>
      <c r="L108">
        <f t="shared" si="0"/>
        <v>316.5</v>
      </c>
      <c r="M108">
        <f t="shared" si="0"/>
        <v>0</v>
      </c>
      <c r="N108" s="22">
        <f>SUM(B108:M108)-10000</f>
        <v>972.70000000000073</v>
      </c>
      <c r="O108" s="22">
        <f>task!B38</f>
        <v>14</v>
      </c>
      <c r="P108" s="22">
        <f>task!C38</f>
        <v>2</v>
      </c>
      <c r="Q108" s="22">
        <f>task!N38</f>
        <v>1216</v>
      </c>
    </row>
    <row r="109" spans="1:17" ht="18" x14ac:dyDescent="0.35">
      <c r="A109" s="20" t="str">
        <f>'48vs1_47'!A109</f>
        <v>O48-1</v>
      </c>
      <c r="B109">
        <f>B107-1</f>
        <v>14</v>
      </c>
      <c r="C109">
        <f t="shared" ref="C109:M109" si="1">C107-1</f>
        <v>41</v>
      </c>
      <c r="D109">
        <f t="shared" si="1"/>
        <v>33</v>
      </c>
      <c r="E109">
        <f t="shared" si="1"/>
        <v>6</v>
      </c>
      <c r="F109">
        <f t="shared" si="1"/>
        <v>39</v>
      </c>
      <c r="G109">
        <f t="shared" si="1"/>
        <v>4</v>
      </c>
      <c r="H109">
        <f t="shared" si="1"/>
        <v>33</v>
      </c>
      <c r="I109">
        <f t="shared" si="1"/>
        <v>3</v>
      </c>
      <c r="J109">
        <f t="shared" si="1"/>
        <v>8</v>
      </c>
      <c r="K109">
        <f t="shared" si="1"/>
        <v>43</v>
      </c>
      <c r="L109">
        <f t="shared" si="1"/>
        <v>14</v>
      </c>
      <c r="M109">
        <f t="shared" si="1"/>
        <v>44</v>
      </c>
      <c r="N109" s="22"/>
      <c r="O109" s="22"/>
      <c r="P109" s="22"/>
      <c r="Q109" s="22"/>
    </row>
    <row r="110" spans="1:17" ht="18" x14ac:dyDescent="0.35">
      <c r="A110" s="20" t="str">
        <f>'48vs1_47'!A110</f>
        <v>impacts</v>
      </c>
      <c r="B110">
        <f>VLOOKUP(B109,$A$116:$M$163,B$106,0)</f>
        <v>0</v>
      </c>
      <c r="C110">
        <f t="shared" ref="C110" si="2">VLOOKUP(C109,$A$116:$M$163,C$106,0)</f>
        <v>422.5</v>
      </c>
      <c r="D110">
        <f t="shared" ref="D110" si="3">VLOOKUP(D109,$A$116:$M$163,D$106,0)</f>
        <v>0</v>
      </c>
      <c r="E110">
        <f t="shared" ref="E110" si="4">VLOOKUP(E109,$A$116:$M$163,E$106,0)</f>
        <v>189</v>
      </c>
      <c r="F110">
        <f t="shared" ref="F110" si="5">VLOOKUP(F109,$A$116:$M$163,F$106,0)</f>
        <v>259</v>
      </c>
      <c r="G110">
        <f t="shared" ref="G110" si="6">VLOOKUP(G109,$A$116:$M$163,G$106,0)</f>
        <v>5918.1</v>
      </c>
      <c r="H110">
        <f t="shared" ref="H110" si="7">VLOOKUP(H109,$A$116:$M$163,H$106,0)</f>
        <v>3213.6</v>
      </c>
      <c r="I110">
        <f t="shared" ref="I110" si="8">VLOOKUP(I109,$A$116:$M$163,I$106,0)</f>
        <v>729</v>
      </c>
      <c r="J110">
        <f t="shared" ref="J110" si="9">VLOOKUP(J109,$A$116:$M$163,J$106,0)</f>
        <v>386</v>
      </c>
      <c r="K110">
        <f t="shared" ref="K110" si="10">VLOOKUP(K109,$A$116:$M$163,K$106,0)</f>
        <v>0</v>
      </c>
      <c r="L110">
        <f t="shared" ref="L110" si="11">VLOOKUP(L109,$A$116:$M$163,L$106,0)</f>
        <v>316.5</v>
      </c>
      <c r="M110">
        <f t="shared" ref="M110" si="12">VLOOKUP(M109,$A$116:$M$163,M$106,0)</f>
        <v>0</v>
      </c>
      <c r="N110" s="22">
        <f>SUM(B110:M110)-10000</f>
        <v>1433.7000000000007</v>
      </c>
      <c r="O110" s="22">
        <f>O108</f>
        <v>14</v>
      </c>
      <c r="P110" s="22">
        <f t="shared" ref="P110:Q112" si="13">P108</f>
        <v>2</v>
      </c>
      <c r="Q110" s="22">
        <f t="shared" si="13"/>
        <v>1216</v>
      </c>
    </row>
    <row r="111" spans="1:17" ht="18" x14ac:dyDescent="0.35">
      <c r="A111" s="20" t="str">
        <f>'48vs1_47'!A111</f>
        <v>O48+1</v>
      </c>
      <c r="B111">
        <f>B107+1</f>
        <v>16</v>
      </c>
      <c r="C111">
        <f t="shared" ref="C111:M111" si="14">C107+1</f>
        <v>43</v>
      </c>
      <c r="D111">
        <f t="shared" si="14"/>
        <v>35</v>
      </c>
      <c r="E111">
        <f t="shared" si="14"/>
        <v>8</v>
      </c>
      <c r="F111">
        <f t="shared" si="14"/>
        <v>41</v>
      </c>
      <c r="G111">
        <f t="shared" si="14"/>
        <v>6</v>
      </c>
      <c r="H111">
        <f t="shared" si="14"/>
        <v>35</v>
      </c>
      <c r="I111">
        <f t="shared" si="14"/>
        <v>5</v>
      </c>
      <c r="J111">
        <f t="shared" si="14"/>
        <v>10</v>
      </c>
      <c r="K111">
        <f t="shared" si="14"/>
        <v>45</v>
      </c>
      <c r="L111">
        <f t="shared" si="14"/>
        <v>16</v>
      </c>
      <c r="M111">
        <f t="shared" si="14"/>
        <v>46</v>
      </c>
    </row>
    <row r="112" spans="1:17" ht="18" x14ac:dyDescent="0.35">
      <c r="A112" s="20" t="str">
        <f>'48vs1_47'!A112</f>
        <v>impacts</v>
      </c>
      <c r="B112">
        <f>VLOOKUP(B111,$A$116:$M$163,B$106,0)</f>
        <v>0</v>
      </c>
      <c r="C112">
        <f t="shared" ref="C112" si="15">VLOOKUP(C111,$A$116:$M$163,C$106,0)</f>
        <v>0</v>
      </c>
      <c r="D112">
        <f t="shared" ref="D112" si="16">VLOOKUP(D111,$A$116:$M$163,D$106,0)</f>
        <v>0</v>
      </c>
      <c r="E112">
        <f t="shared" ref="E112" si="17">VLOOKUP(E111,$A$116:$M$163,E$106,0)</f>
        <v>189</v>
      </c>
      <c r="F112">
        <f t="shared" ref="F112" si="18">VLOOKUP(F111,$A$116:$M$163,F$106,0)</f>
        <v>259</v>
      </c>
      <c r="G112">
        <f t="shared" ref="G112" si="19">VLOOKUP(G111,$A$116:$M$163,G$106,0)</f>
        <v>5514.1</v>
      </c>
      <c r="H112">
        <f t="shared" ref="H112" si="20">VLOOKUP(H111,$A$116:$M$163,H$106,0)</f>
        <v>49.5</v>
      </c>
      <c r="I112">
        <f t="shared" ref="I112" si="21">VLOOKUP(I111,$A$116:$M$163,I$106,0)</f>
        <v>676.5</v>
      </c>
      <c r="J112">
        <f t="shared" ref="J112" si="22">VLOOKUP(J111,$A$116:$M$163,J$106,0)</f>
        <v>386</v>
      </c>
      <c r="K112">
        <f t="shared" ref="K112" si="23">VLOOKUP(K111,$A$116:$M$163,K$106,0)</f>
        <v>0</v>
      </c>
      <c r="L112">
        <f t="shared" ref="L112" si="24">VLOOKUP(L111,$A$116:$M$163,L$106,0)</f>
        <v>204</v>
      </c>
      <c r="M112">
        <f t="shared" ref="M112" si="25">VLOOKUP(M111,$A$116:$M$163,M$106,0)</f>
        <v>0</v>
      </c>
      <c r="N112" s="18">
        <f>SUM(B112:M112)-10000</f>
        <v>-2721.8999999999996</v>
      </c>
      <c r="O112" s="18">
        <f>O110</f>
        <v>14</v>
      </c>
      <c r="P112" s="18">
        <f t="shared" si="13"/>
        <v>2</v>
      </c>
      <c r="Q112" s="18">
        <f t="shared" si="13"/>
        <v>1216</v>
      </c>
    </row>
    <row r="113" spans="1:17" ht="18" x14ac:dyDescent="0.35">
      <c r="A113" s="20" t="str">
        <f>'48vs1_47'!A113</f>
        <v>aggregation</v>
      </c>
      <c r="N113" s="21">
        <f>AVERAGE(N108:N110)</f>
        <v>1203.2000000000007</v>
      </c>
      <c r="O113" s="21"/>
      <c r="P113" s="21"/>
      <c r="Q113" s="21">
        <f>Q112</f>
        <v>1216</v>
      </c>
    </row>
    <row r="114" spans="1:17" ht="18.5" thickBot="1" x14ac:dyDescent="0.4">
      <c r="A114" s="3"/>
    </row>
    <row r="115" spans="1:17" ht="15" thickBot="1" x14ac:dyDescent="0.4">
      <c r="A115" s="7" t="s">
        <v>58</v>
      </c>
      <c r="B115" s="7" t="s">
        <v>27</v>
      </c>
      <c r="C115" s="7" t="s">
        <v>28</v>
      </c>
      <c r="D115" s="7" t="s">
        <v>77</v>
      </c>
      <c r="E115" s="7" t="s">
        <v>78</v>
      </c>
      <c r="F115" s="7" t="s">
        <v>112</v>
      </c>
      <c r="G115" s="7" t="s">
        <v>113</v>
      </c>
      <c r="H115" s="7" t="s">
        <v>114</v>
      </c>
      <c r="I115" s="7" t="s">
        <v>115</v>
      </c>
      <c r="J115" s="7" t="s">
        <v>116</v>
      </c>
      <c r="K115" s="7" t="s">
        <v>117</v>
      </c>
      <c r="L115" s="7" t="s">
        <v>118</v>
      </c>
      <c r="M115" s="7" t="s">
        <v>119</v>
      </c>
    </row>
    <row r="116" spans="1:17" ht="15" thickBot="1" x14ac:dyDescent="0.4">
      <c r="A116" s="7">
        <f>'48vs1_47'!A116</f>
        <v>1</v>
      </c>
      <c r="B116" s="8">
        <v>0</v>
      </c>
      <c r="C116" s="8">
        <v>558</v>
      </c>
      <c r="D116" s="8">
        <v>247</v>
      </c>
      <c r="E116" s="8">
        <v>189</v>
      </c>
      <c r="F116" s="8">
        <v>3952.1</v>
      </c>
      <c r="G116" s="8">
        <v>6119.1</v>
      </c>
      <c r="H116" s="8">
        <v>3264.6</v>
      </c>
      <c r="I116" s="8">
        <v>1348</v>
      </c>
      <c r="J116" s="8">
        <v>423</v>
      </c>
      <c r="K116" s="8">
        <v>3858.1</v>
      </c>
      <c r="L116" s="8">
        <v>3842.1</v>
      </c>
      <c r="M116" s="8">
        <v>0</v>
      </c>
    </row>
    <row r="117" spans="1:17" ht="15" thickBot="1" x14ac:dyDescent="0.4">
      <c r="A117" s="7">
        <f>'48vs1_47'!A117</f>
        <v>2</v>
      </c>
      <c r="B117" s="8">
        <v>0</v>
      </c>
      <c r="C117" s="8">
        <v>558</v>
      </c>
      <c r="D117" s="8">
        <v>247</v>
      </c>
      <c r="E117" s="8">
        <v>189</v>
      </c>
      <c r="F117" s="8">
        <v>1307.5</v>
      </c>
      <c r="G117" s="8">
        <v>6119.1</v>
      </c>
      <c r="H117" s="8">
        <v>3264.6</v>
      </c>
      <c r="I117" s="8">
        <v>946.5</v>
      </c>
      <c r="J117" s="8">
        <v>423</v>
      </c>
      <c r="K117" s="8">
        <v>3858.1</v>
      </c>
      <c r="L117" s="8">
        <v>3842.1</v>
      </c>
      <c r="M117" s="8">
        <v>0</v>
      </c>
    </row>
    <row r="118" spans="1:17" ht="15" thickBot="1" x14ac:dyDescent="0.4">
      <c r="A118" s="7">
        <f>'48vs1_47'!A118</f>
        <v>3</v>
      </c>
      <c r="B118" s="8">
        <v>0</v>
      </c>
      <c r="C118" s="8">
        <v>558</v>
      </c>
      <c r="D118" s="8">
        <v>247</v>
      </c>
      <c r="E118" s="8">
        <v>189</v>
      </c>
      <c r="F118" s="8">
        <v>1307.5</v>
      </c>
      <c r="G118" s="8">
        <v>5918.1</v>
      </c>
      <c r="H118" s="8">
        <v>3264.6</v>
      </c>
      <c r="I118" s="8">
        <v>729</v>
      </c>
      <c r="J118" s="8">
        <v>386</v>
      </c>
      <c r="K118" s="8">
        <v>3544.6</v>
      </c>
      <c r="L118" s="8">
        <v>3842.1</v>
      </c>
      <c r="M118" s="8">
        <v>0</v>
      </c>
    </row>
    <row r="119" spans="1:17" ht="15" thickBot="1" x14ac:dyDescent="0.4">
      <c r="A119" s="7">
        <f>'48vs1_47'!A119</f>
        <v>4</v>
      </c>
      <c r="B119" s="8">
        <v>0</v>
      </c>
      <c r="C119" s="8">
        <v>558</v>
      </c>
      <c r="D119" s="8">
        <v>152.5</v>
      </c>
      <c r="E119" s="8">
        <v>189</v>
      </c>
      <c r="F119" s="8">
        <v>1307.5</v>
      </c>
      <c r="G119" s="8">
        <v>5918.1</v>
      </c>
      <c r="H119" s="8">
        <v>3264.6</v>
      </c>
      <c r="I119" s="8">
        <v>676.5</v>
      </c>
      <c r="J119" s="8">
        <v>386</v>
      </c>
      <c r="K119" s="8">
        <v>3544.6</v>
      </c>
      <c r="L119" s="8">
        <v>3742.1</v>
      </c>
      <c r="M119" s="8">
        <v>0</v>
      </c>
    </row>
    <row r="120" spans="1:17" ht="15" thickBot="1" x14ac:dyDescent="0.4">
      <c r="A120" s="7">
        <f>'48vs1_47'!A120</f>
        <v>5</v>
      </c>
      <c r="B120" s="8">
        <v>0</v>
      </c>
      <c r="C120" s="8">
        <v>558</v>
      </c>
      <c r="D120" s="8">
        <v>152.5</v>
      </c>
      <c r="E120" s="8">
        <v>189</v>
      </c>
      <c r="F120" s="8">
        <v>1307.5</v>
      </c>
      <c r="G120" s="8">
        <v>5514.1</v>
      </c>
      <c r="H120" s="8">
        <v>3264.6</v>
      </c>
      <c r="I120" s="8">
        <v>676.5</v>
      </c>
      <c r="J120" s="8">
        <v>386</v>
      </c>
      <c r="K120" s="8">
        <v>3544.6</v>
      </c>
      <c r="L120" s="8">
        <v>3742.1</v>
      </c>
      <c r="M120" s="8">
        <v>0</v>
      </c>
    </row>
    <row r="121" spans="1:17" ht="15" thickBot="1" x14ac:dyDescent="0.4">
      <c r="A121" s="7">
        <f>'48vs1_47'!A121</f>
        <v>6</v>
      </c>
      <c r="B121" s="8">
        <v>0</v>
      </c>
      <c r="C121" s="8">
        <v>558</v>
      </c>
      <c r="D121" s="8">
        <v>152.5</v>
      </c>
      <c r="E121" s="8">
        <v>189</v>
      </c>
      <c r="F121" s="8">
        <v>1307.5</v>
      </c>
      <c r="G121" s="8">
        <v>5514.1</v>
      </c>
      <c r="H121" s="8">
        <v>3264.6</v>
      </c>
      <c r="I121" s="8">
        <v>676.5</v>
      </c>
      <c r="J121" s="8">
        <v>386</v>
      </c>
      <c r="K121" s="8">
        <v>3544.6</v>
      </c>
      <c r="L121" s="8">
        <v>3742.1</v>
      </c>
      <c r="M121" s="8">
        <v>0</v>
      </c>
    </row>
    <row r="122" spans="1:17" ht="15" thickBot="1" x14ac:dyDescent="0.4">
      <c r="A122" s="7">
        <f>'48vs1_47'!A122</f>
        <v>7</v>
      </c>
      <c r="B122" s="8">
        <v>0</v>
      </c>
      <c r="C122" s="8">
        <v>558</v>
      </c>
      <c r="D122" s="8">
        <v>152.5</v>
      </c>
      <c r="E122" s="8">
        <v>189</v>
      </c>
      <c r="F122" s="8">
        <v>1307.5</v>
      </c>
      <c r="G122" s="8">
        <v>5514.1</v>
      </c>
      <c r="H122" s="8">
        <v>3264.6</v>
      </c>
      <c r="I122" s="8">
        <v>676.5</v>
      </c>
      <c r="J122" s="8">
        <v>386</v>
      </c>
      <c r="K122" s="8">
        <v>3544.6</v>
      </c>
      <c r="L122" s="8">
        <v>3736.6</v>
      </c>
      <c r="M122" s="8">
        <v>0</v>
      </c>
    </row>
    <row r="123" spans="1:17" ht="15" thickBot="1" x14ac:dyDescent="0.4">
      <c r="A123" s="7">
        <f>'48vs1_47'!A123</f>
        <v>8</v>
      </c>
      <c r="B123" s="8">
        <v>0</v>
      </c>
      <c r="C123" s="8">
        <v>558</v>
      </c>
      <c r="D123" s="8">
        <v>152.5</v>
      </c>
      <c r="E123" s="8">
        <v>189</v>
      </c>
      <c r="F123" s="8">
        <v>1307.5</v>
      </c>
      <c r="G123" s="8">
        <v>5514.1</v>
      </c>
      <c r="H123" s="8">
        <v>3264.6</v>
      </c>
      <c r="I123" s="8">
        <v>539</v>
      </c>
      <c r="J123" s="8">
        <v>386</v>
      </c>
      <c r="K123" s="8">
        <v>3544.6</v>
      </c>
      <c r="L123" s="8">
        <v>3736.6</v>
      </c>
      <c r="M123" s="8">
        <v>0</v>
      </c>
    </row>
    <row r="124" spans="1:17" ht="15" thickBot="1" x14ac:dyDescent="0.4">
      <c r="A124" s="7">
        <f>'48vs1_47'!A124</f>
        <v>9</v>
      </c>
      <c r="B124" s="8">
        <v>0</v>
      </c>
      <c r="C124" s="8">
        <v>558</v>
      </c>
      <c r="D124" s="8">
        <v>0</v>
      </c>
      <c r="E124" s="8">
        <v>189</v>
      </c>
      <c r="F124" s="8">
        <v>1256</v>
      </c>
      <c r="G124" s="8">
        <v>5514.1</v>
      </c>
      <c r="H124" s="8">
        <v>3264.6</v>
      </c>
      <c r="I124" s="8">
        <v>303.5</v>
      </c>
      <c r="J124" s="8">
        <v>386</v>
      </c>
      <c r="K124" s="8">
        <v>3544.6</v>
      </c>
      <c r="L124" s="8">
        <v>3527.1</v>
      </c>
      <c r="M124" s="8">
        <v>0</v>
      </c>
    </row>
    <row r="125" spans="1:17" ht="15" thickBot="1" x14ac:dyDescent="0.4">
      <c r="A125" s="7">
        <f>'48vs1_47'!A125</f>
        <v>10</v>
      </c>
      <c r="B125" s="8">
        <v>0</v>
      </c>
      <c r="C125" s="8">
        <v>558</v>
      </c>
      <c r="D125" s="8">
        <v>0</v>
      </c>
      <c r="E125" s="8">
        <v>189</v>
      </c>
      <c r="F125" s="8">
        <v>1256</v>
      </c>
      <c r="G125" s="8">
        <v>5514.1</v>
      </c>
      <c r="H125" s="8">
        <v>3264.6</v>
      </c>
      <c r="I125" s="8">
        <v>303.5</v>
      </c>
      <c r="J125" s="8">
        <v>386</v>
      </c>
      <c r="K125" s="8">
        <v>3544.6</v>
      </c>
      <c r="L125" s="8">
        <v>3527.1</v>
      </c>
      <c r="M125" s="8">
        <v>0</v>
      </c>
    </row>
    <row r="126" spans="1:17" ht="15" thickBot="1" x14ac:dyDescent="0.4">
      <c r="A126" s="7">
        <f>'48vs1_47'!A126</f>
        <v>11</v>
      </c>
      <c r="B126" s="8">
        <v>0</v>
      </c>
      <c r="C126" s="8">
        <v>558</v>
      </c>
      <c r="D126" s="8">
        <v>0</v>
      </c>
      <c r="E126" s="8">
        <v>189</v>
      </c>
      <c r="F126" s="8">
        <v>1173</v>
      </c>
      <c r="G126" s="8">
        <v>5514.1</v>
      </c>
      <c r="H126" s="8">
        <v>3264.6</v>
      </c>
      <c r="I126" s="8">
        <v>249.5</v>
      </c>
      <c r="J126" s="8">
        <v>386</v>
      </c>
      <c r="K126" s="8">
        <v>3339.6</v>
      </c>
      <c r="L126" s="8">
        <v>3527.1</v>
      </c>
      <c r="M126" s="8">
        <v>0</v>
      </c>
    </row>
    <row r="127" spans="1:17" ht="15" thickBot="1" x14ac:dyDescent="0.4">
      <c r="A127" s="7">
        <f>'48vs1_47'!A127</f>
        <v>12</v>
      </c>
      <c r="B127" s="8">
        <v>0</v>
      </c>
      <c r="C127" s="8">
        <v>558</v>
      </c>
      <c r="D127" s="8">
        <v>0</v>
      </c>
      <c r="E127" s="8">
        <v>189</v>
      </c>
      <c r="F127" s="8">
        <v>1173</v>
      </c>
      <c r="G127" s="8">
        <v>5463.6</v>
      </c>
      <c r="H127" s="8">
        <v>3264.6</v>
      </c>
      <c r="I127" s="8">
        <v>249.5</v>
      </c>
      <c r="J127" s="8">
        <v>386</v>
      </c>
      <c r="K127" s="8">
        <v>2860.6</v>
      </c>
      <c r="L127" s="8">
        <v>3527.1</v>
      </c>
      <c r="M127" s="8">
        <v>0</v>
      </c>
    </row>
    <row r="128" spans="1:17" ht="15" thickBot="1" x14ac:dyDescent="0.4">
      <c r="A128" s="7">
        <f>'48vs1_47'!A128</f>
        <v>13</v>
      </c>
      <c r="B128" s="8">
        <v>0</v>
      </c>
      <c r="C128" s="8">
        <v>558</v>
      </c>
      <c r="D128" s="8">
        <v>0</v>
      </c>
      <c r="E128" s="8">
        <v>189</v>
      </c>
      <c r="F128" s="8">
        <v>1173</v>
      </c>
      <c r="G128" s="8">
        <v>5379.1</v>
      </c>
      <c r="H128" s="8">
        <v>3264.6</v>
      </c>
      <c r="I128" s="8">
        <v>200</v>
      </c>
      <c r="J128" s="8">
        <v>386</v>
      </c>
      <c r="K128" s="8">
        <v>2860.6</v>
      </c>
      <c r="L128" s="8">
        <v>316.5</v>
      </c>
      <c r="M128" s="8">
        <v>0</v>
      </c>
    </row>
    <row r="129" spans="1:13" ht="15" thickBot="1" x14ac:dyDescent="0.4">
      <c r="A129" s="7">
        <f>'48vs1_47'!A129</f>
        <v>14</v>
      </c>
      <c r="B129" s="8">
        <v>0</v>
      </c>
      <c r="C129" s="8">
        <v>558</v>
      </c>
      <c r="D129" s="8">
        <v>0</v>
      </c>
      <c r="E129" s="8">
        <v>189</v>
      </c>
      <c r="F129" s="8">
        <v>1173</v>
      </c>
      <c r="G129" s="8">
        <v>5379.1</v>
      </c>
      <c r="H129" s="8">
        <v>3264.6</v>
      </c>
      <c r="I129" s="8">
        <v>100</v>
      </c>
      <c r="J129" s="8">
        <v>386</v>
      </c>
      <c r="K129" s="8">
        <v>2860.6</v>
      </c>
      <c r="L129" s="8">
        <v>316.5</v>
      </c>
      <c r="M129" s="8">
        <v>0</v>
      </c>
    </row>
    <row r="130" spans="1:13" ht="15" thickBot="1" x14ac:dyDescent="0.4">
      <c r="A130" s="7">
        <f>'48vs1_47'!A130</f>
        <v>15</v>
      </c>
      <c r="B130" s="8">
        <v>0</v>
      </c>
      <c r="C130" s="8">
        <v>558</v>
      </c>
      <c r="D130" s="8">
        <v>0</v>
      </c>
      <c r="E130" s="8">
        <v>181</v>
      </c>
      <c r="F130" s="8">
        <v>1173</v>
      </c>
      <c r="G130" s="8">
        <v>5378.1</v>
      </c>
      <c r="H130" s="8">
        <v>3213.6</v>
      </c>
      <c r="I130" s="8">
        <v>100</v>
      </c>
      <c r="J130" s="8">
        <v>386</v>
      </c>
      <c r="K130" s="8">
        <v>2815.1</v>
      </c>
      <c r="L130" s="8">
        <v>316.5</v>
      </c>
      <c r="M130" s="8">
        <v>0</v>
      </c>
    </row>
    <row r="131" spans="1:13" ht="15" thickBot="1" x14ac:dyDescent="0.4">
      <c r="A131" s="7">
        <f>'48vs1_47'!A131</f>
        <v>16</v>
      </c>
      <c r="B131" s="8">
        <v>0</v>
      </c>
      <c r="C131" s="8">
        <v>558</v>
      </c>
      <c r="D131" s="8">
        <v>0</v>
      </c>
      <c r="E131" s="8">
        <v>181</v>
      </c>
      <c r="F131" s="8">
        <v>979.5</v>
      </c>
      <c r="G131" s="8">
        <v>5378.1</v>
      </c>
      <c r="H131" s="8">
        <v>3213.6</v>
      </c>
      <c r="I131" s="8">
        <v>0</v>
      </c>
      <c r="J131" s="8">
        <v>386</v>
      </c>
      <c r="K131" s="8">
        <v>2676.1</v>
      </c>
      <c r="L131" s="8">
        <v>204</v>
      </c>
      <c r="M131" s="8">
        <v>0</v>
      </c>
    </row>
    <row r="132" spans="1:13" ht="15" thickBot="1" x14ac:dyDescent="0.4">
      <c r="A132" s="7">
        <f>'48vs1_47'!A132</f>
        <v>17</v>
      </c>
      <c r="B132" s="8">
        <v>0</v>
      </c>
      <c r="C132" s="8">
        <v>558</v>
      </c>
      <c r="D132" s="8">
        <v>0</v>
      </c>
      <c r="E132" s="8">
        <v>181</v>
      </c>
      <c r="F132" s="8">
        <v>979.5</v>
      </c>
      <c r="G132" s="8">
        <v>5378.1</v>
      </c>
      <c r="H132" s="8">
        <v>3213.6</v>
      </c>
      <c r="I132" s="8">
        <v>0</v>
      </c>
      <c r="J132" s="8">
        <v>386</v>
      </c>
      <c r="K132" s="8">
        <v>2676.1</v>
      </c>
      <c r="L132" s="8">
        <v>204</v>
      </c>
      <c r="M132" s="8">
        <v>0</v>
      </c>
    </row>
    <row r="133" spans="1:13" ht="15" thickBot="1" x14ac:dyDescent="0.4">
      <c r="A133" s="7">
        <f>'48vs1_47'!A133</f>
        <v>18</v>
      </c>
      <c r="B133" s="8">
        <v>0</v>
      </c>
      <c r="C133" s="8">
        <v>558</v>
      </c>
      <c r="D133" s="8">
        <v>0</v>
      </c>
      <c r="E133" s="8">
        <v>181</v>
      </c>
      <c r="F133" s="8">
        <v>931</v>
      </c>
      <c r="G133" s="8">
        <v>5378.1</v>
      </c>
      <c r="H133" s="8">
        <v>3213.6</v>
      </c>
      <c r="I133" s="8">
        <v>0</v>
      </c>
      <c r="J133" s="8">
        <v>386</v>
      </c>
      <c r="K133" s="8">
        <v>2620.1</v>
      </c>
      <c r="L133" s="8">
        <v>204</v>
      </c>
      <c r="M133" s="8">
        <v>0</v>
      </c>
    </row>
    <row r="134" spans="1:13" ht="15" thickBot="1" x14ac:dyDescent="0.4">
      <c r="A134" s="7">
        <f>'48vs1_47'!A134</f>
        <v>19</v>
      </c>
      <c r="B134" s="8">
        <v>0</v>
      </c>
      <c r="C134" s="8">
        <v>558</v>
      </c>
      <c r="D134" s="8">
        <v>0</v>
      </c>
      <c r="E134" s="8">
        <v>181</v>
      </c>
      <c r="F134" s="8">
        <v>931</v>
      </c>
      <c r="G134" s="8">
        <v>5378.1</v>
      </c>
      <c r="H134" s="8">
        <v>3213.6</v>
      </c>
      <c r="I134" s="8">
        <v>0</v>
      </c>
      <c r="J134" s="8">
        <v>226</v>
      </c>
      <c r="K134" s="8">
        <v>2620.1</v>
      </c>
      <c r="L134" s="8">
        <v>204</v>
      </c>
      <c r="M134" s="8">
        <v>0</v>
      </c>
    </row>
    <row r="135" spans="1:13" ht="15" thickBot="1" x14ac:dyDescent="0.4">
      <c r="A135" s="7">
        <f>'48vs1_47'!A135</f>
        <v>20</v>
      </c>
      <c r="B135" s="8">
        <v>0</v>
      </c>
      <c r="C135" s="8">
        <v>558</v>
      </c>
      <c r="D135" s="8">
        <v>0</v>
      </c>
      <c r="E135" s="8">
        <v>181</v>
      </c>
      <c r="F135" s="8">
        <v>780.5</v>
      </c>
      <c r="G135" s="8">
        <v>5378.1</v>
      </c>
      <c r="H135" s="8">
        <v>3213.6</v>
      </c>
      <c r="I135" s="8">
        <v>0</v>
      </c>
      <c r="J135" s="8">
        <v>226</v>
      </c>
      <c r="K135" s="8">
        <v>59.5</v>
      </c>
      <c r="L135" s="8">
        <v>204</v>
      </c>
      <c r="M135" s="8">
        <v>0</v>
      </c>
    </row>
    <row r="136" spans="1:13" ht="15" thickBot="1" x14ac:dyDescent="0.4">
      <c r="A136" s="7">
        <f>'48vs1_47'!A136</f>
        <v>21</v>
      </c>
      <c r="B136" s="8">
        <v>0</v>
      </c>
      <c r="C136" s="8">
        <v>558</v>
      </c>
      <c r="D136" s="8">
        <v>0</v>
      </c>
      <c r="E136" s="8">
        <v>181</v>
      </c>
      <c r="F136" s="8">
        <v>682.5</v>
      </c>
      <c r="G136" s="8">
        <v>5378.1</v>
      </c>
      <c r="H136" s="8">
        <v>3213.6</v>
      </c>
      <c r="I136" s="8">
        <v>0</v>
      </c>
      <c r="J136" s="8">
        <v>187</v>
      </c>
      <c r="K136" s="8">
        <v>59.5</v>
      </c>
      <c r="L136" s="8">
        <v>204</v>
      </c>
      <c r="M136" s="8">
        <v>0</v>
      </c>
    </row>
    <row r="137" spans="1:13" ht="15" thickBot="1" x14ac:dyDescent="0.4">
      <c r="A137" s="7">
        <f>'48vs1_47'!A137</f>
        <v>22</v>
      </c>
      <c r="B137" s="8">
        <v>0</v>
      </c>
      <c r="C137" s="8">
        <v>558</v>
      </c>
      <c r="D137" s="8">
        <v>0</v>
      </c>
      <c r="E137" s="8">
        <v>181</v>
      </c>
      <c r="F137" s="8">
        <v>682.5</v>
      </c>
      <c r="G137" s="8">
        <v>5327.6</v>
      </c>
      <c r="H137" s="8">
        <v>3213.6</v>
      </c>
      <c r="I137" s="8">
        <v>0</v>
      </c>
      <c r="J137" s="8">
        <v>187</v>
      </c>
      <c r="K137" s="8">
        <v>59.5</v>
      </c>
      <c r="L137" s="8">
        <v>204</v>
      </c>
      <c r="M137" s="8">
        <v>0</v>
      </c>
    </row>
    <row r="138" spans="1:13" ht="15" thickBot="1" x14ac:dyDescent="0.4">
      <c r="A138" s="7">
        <f>'48vs1_47'!A138</f>
        <v>23</v>
      </c>
      <c r="B138" s="8">
        <v>0</v>
      </c>
      <c r="C138" s="8">
        <v>558</v>
      </c>
      <c r="D138" s="8">
        <v>0</v>
      </c>
      <c r="E138" s="8">
        <v>0</v>
      </c>
      <c r="F138" s="8">
        <v>682.5</v>
      </c>
      <c r="G138" s="8">
        <v>5326.6</v>
      </c>
      <c r="H138" s="8">
        <v>3213.6</v>
      </c>
      <c r="I138" s="8">
        <v>0</v>
      </c>
      <c r="J138" s="8">
        <v>187</v>
      </c>
      <c r="K138" s="8">
        <v>59.5</v>
      </c>
      <c r="L138" s="8">
        <v>204</v>
      </c>
      <c r="M138" s="8">
        <v>0</v>
      </c>
    </row>
    <row r="139" spans="1:13" ht="15" thickBot="1" x14ac:dyDescent="0.4">
      <c r="A139" s="7">
        <f>'48vs1_47'!A139</f>
        <v>24</v>
      </c>
      <c r="B139" s="8">
        <v>0</v>
      </c>
      <c r="C139" s="8">
        <v>553.5</v>
      </c>
      <c r="D139" s="8">
        <v>0</v>
      </c>
      <c r="E139" s="8">
        <v>0</v>
      </c>
      <c r="F139" s="8">
        <v>682.5</v>
      </c>
      <c r="G139" s="8">
        <v>5276.1</v>
      </c>
      <c r="H139" s="8">
        <v>3213.6</v>
      </c>
      <c r="I139" s="8">
        <v>0</v>
      </c>
      <c r="J139" s="8">
        <v>187</v>
      </c>
      <c r="K139" s="8">
        <v>57.5</v>
      </c>
      <c r="L139" s="8">
        <v>204</v>
      </c>
      <c r="M139" s="8">
        <v>0</v>
      </c>
    </row>
    <row r="140" spans="1:13" ht="15" thickBot="1" x14ac:dyDescent="0.4">
      <c r="A140" s="7">
        <f>'48vs1_47'!A140</f>
        <v>25</v>
      </c>
      <c r="B140" s="8">
        <v>0</v>
      </c>
      <c r="C140" s="8">
        <v>553.5</v>
      </c>
      <c r="D140" s="8">
        <v>0</v>
      </c>
      <c r="E140" s="8">
        <v>0</v>
      </c>
      <c r="F140" s="8">
        <v>682.5</v>
      </c>
      <c r="G140" s="8">
        <v>5276.1</v>
      </c>
      <c r="H140" s="8">
        <v>3213.6</v>
      </c>
      <c r="I140" s="8">
        <v>0</v>
      </c>
      <c r="J140" s="8">
        <v>100</v>
      </c>
      <c r="K140" s="8">
        <v>57.5</v>
      </c>
      <c r="L140" s="8">
        <v>204</v>
      </c>
      <c r="M140" s="8">
        <v>0</v>
      </c>
    </row>
    <row r="141" spans="1:13" ht="15" thickBot="1" x14ac:dyDescent="0.4">
      <c r="A141" s="7">
        <f>'48vs1_47'!A141</f>
        <v>26</v>
      </c>
      <c r="B141" s="8">
        <v>0</v>
      </c>
      <c r="C141" s="8">
        <v>553.5</v>
      </c>
      <c r="D141" s="8">
        <v>0</v>
      </c>
      <c r="E141" s="8">
        <v>0</v>
      </c>
      <c r="F141" s="8">
        <v>544</v>
      </c>
      <c r="G141" s="8">
        <v>5276.1</v>
      </c>
      <c r="H141" s="8">
        <v>3213.6</v>
      </c>
      <c r="I141" s="8">
        <v>0</v>
      </c>
      <c r="J141" s="8">
        <v>100</v>
      </c>
      <c r="K141" s="8">
        <v>25</v>
      </c>
      <c r="L141" s="8">
        <v>139.5</v>
      </c>
      <c r="M141" s="8">
        <v>0</v>
      </c>
    </row>
    <row r="142" spans="1:13" ht="15" thickBot="1" x14ac:dyDescent="0.4">
      <c r="A142" s="7">
        <f>'48vs1_47'!A142</f>
        <v>27</v>
      </c>
      <c r="B142" s="8">
        <v>0</v>
      </c>
      <c r="C142" s="8">
        <v>553.5</v>
      </c>
      <c r="D142" s="8">
        <v>0</v>
      </c>
      <c r="E142" s="8">
        <v>0</v>
      </c>
      <c r="F142" s="8">
        <v>544</v>
      </c>
      <c r="G142" s="8">
        <v>5124.6000000000004</v>
      </c>
      <c r="H142" s="8">
        <v>3213.6</v>
      </c>
      <c r="I142" s="8">
        <v>0</v>
      </c>
      <c r="J142" s="8">
        <v>100</v>
      </c>
      <c r="K142" s="8">
        <v>25</v>
      </c>
      <c r="L142" s="8">
        <v>139.5</v>
      </c>
      <c r="M142" s="8">
        <v>0</v>
      </c>
    </row>
    <row r="143" spans="1:13" ht="15" thickBot="1" x14ac:dyDescent="0.4">
      <c r="A143" s="7">
        <f>'48vs1_47'!A143</f>
        <v>28</v>
      </c>
      <c r="B143" s="8">
        <v>0</v>
      </c>
      <c r="C143" s="8">
        <v>553.5</v>
      </c>
      <c r="D143" s="8">
        <v>0</v>
      </c>
      <c r="E143" s="8">
        <v>0</v>
      </c>
      <c r="F143" s="8">
        <v>544</v>
      </c>
      <c r="G143" s="8">
        <v>2206.6</v>
      </c>
      <c r="H143" s="8">
        <v>3213.6</v>
      </c>
      <c r="I143" s="8">
        <v>0</v>
      </c>
      <c r="J143" s="8">
        <v>100</v>
      </c>
      <c r="K143" s="8">
        <v>25</v>
      </c>
      <c r="L143" s="8">
        <v>139.5</v>
      </c>
      <c r="M143" s="8">
        <v>0</v>
      </c>
    </row>
    <row r="144" spans="1:13" ht="15" thickBot="1" x14ac:dyDescent="0.4">
      <c r="A144" s="7">
        <f>'48vs1_47'!A144</f>
        <v>29</v>
      </c>
      <c r="B144" s="8">
        <v>0</v>
      </c>
      <c r="C144" s="8">
        <v>553.5</v>
      </c>
      <c r="D144" s="8">
        <v>0</v>
      </c>
      <c r="E144" s="8">
        <v>0</v>
      </c>
      <c r="F144" s="8">
        <v>544</v>
      </c>
      <c r="G144" s="8">
        <v>2206.6</v>
      </c>
      <c r="H144" s="8">
        <v>3213.6</v>
      </c>
      <c r="I144" s="8">
        <v>0</v>
      </c>
      <c r="J144" s="8">
        <v>100</v>
      </c>
      <c r="K144" s="8">
        <v>25</v>
      </c>
      <c r="L144" s="8">
        <v>139.5</v>
      </c>
      <c r="M144" s="8">
        <v>0</v>
      </c>
    </row>
    <row r="145" spans="1:13" ht="15" thickBot="1" x14ac:dyDescent="0.4">
      <c r="A145" s="7">
        <f>'48vs1_47'!A145</f>
        <v>30</v>
      </c>
      <c r="B145" s="8">
        <v>0</v>
      </c>
      <c r="C145" s="8">
        <v>553.5</v>
      </c>
      <c r="D145" s="8">
        <v>0</v>
      </c>
      <c r="E145" s="8">
        <v>0</v>
      </c>
      <c r="F145" s="8">
        <v>544</v>
      </c>
      <c r="G145" s="8">
        <v>2071.5</v>
      </c>
      <c r="H145" s="8">
        <v>3213.6</v>
      </c>
      <c r="I145" s="8">
        <v>0</v>
      </c>
      <c r="J145" s="8">
        <v>100</v>
      </c>
      <c r="K145" s="8">
        <v>25</v>
      </c>
      <c r="L145" s="8">
        <v>139.5</v>
      </c>
      <c r="M145" s="8">
        <v>0</v>
      </c>
    </row>
    <row r="146" spans="1:13" ht="15" thickBot="1" x14ac:dyDescent="0.4">
      <c r="A146" s="7">
        <f>'48vs1_47'!A146</f>
        <v>31</v>
      </c>
      <c r="B146" s="8">
        <v>0</v>
      </c>
      <c r="C146" s="8">
        <v>553.5</v>
      </c>
      <c r="D146" s="8">
        <v>0</v>
      </c>
      <c r="E146" s="8">
        <v>0</v>
      </c>
      <c r="F146" s="8">
        <v>544</v>
      </c>
      <c r="G146" s="8">
        <v>1917</v>
      </c>
      <c r="H146" s="8">
        <v>3213.6</v>
      </c>
      <c r="I146" s="8">
        <v>0</v>
      </c>
      <c r="J146" s="8">
        <v>0</v>
      </c>
      <c r="K146" s="8">
        <v>25</v>
      </c>
      <c r="L146" s="8">
        <v>139.5</v>
      </c>
      <c r="M146" s="8">
        <v>0</v>
      </c>
    </row>
    <row r="147" spans="1:13" ht="15" thickBot="1" x14ac:dyDescent="0.4">
      <c r="A147" s="7">
        <f>'48vs1_47'!A147</f>
        <v>32</v>
      </c>
      <c r="B147" s="8">
        <v>0</v>
      </c>
      <c r="C147" s="8">
        <v>553.5</v>
      </c>
      <c r="D147" s="8">
        <v>0</v>
      </c>
      <c r="E147" s="8">
        <v>0</v>
      </c>
      <c r="F147" s="8">
        <v>544</v>
      </c>
      <c r="G147" s="8">
        <v>1917</v>
      </c>
      <c r="H147" s="8">
        <v>3213.6</v>
      </c>
      <c r="I147" s="8">
        <v>0</v>
      </c>
      <c r="J147" s="8">
        <v>0</v>
      </c>
      <c r="K147" s="8">
        <v>25</v>
      </c>
      <c r="L147" s="8">
        <v>139.5</v>
      </c>
      <c r="M147" s="8">
        <v>0</v>
      </c>
    </row>
    <row r="148" spans="1:13" ht="15" thickBot="1" x14ac:dyDescent="0.4">
      <c r="A148" s="7">
        <f>'48vs1_47'!A148</f>
        <v>33</v>
      </c>
      <c r="B148" s="8">
        <v>0</v>
      </c>
      <c r="C148" s="8">
        <v>553.5</v>
      </c>
      <c r="D148" s="8">
        <v>0</v>
      </c>
      <c r="E148" s="8">
        <v>0</v>
      </c>
      <c r="F148" s="8">
        <v>470.5</v>
      </c>
      <c r="G148" s="8">
        <v>1661</v>
      </c>
      <c r="H148" s="8">
        <v>3213.6</v>
      </c>
      <c r="I148" s="8">
        <v>0</v>
      </c>
      <c r="J148" s="8">
        <v>0</v>
      </c>
      <c r="K148" s="8">
        <v>25</v>
      </c>
      <c r="L148" s="8">
        <v>0</v>
      </c>
      <c r="M148" s="8">
        <v>0</v>
      </c>
    </row>
    <row r="149" spans="1:13" ht="15" thickBot="1" x14ac:dyDescent="0.4">
      <c r="A149" s="7">
        <f>'48vs1_47'!A149</f>
        <v>34</v>
      </c>
      <c r="B149" s="8">
        <v>0</v>
      </c>
      <c r="C149" s="8">
        <v>440</v>
      </c>
      <c r="D149" s="8">
        <v>0</v>
      </c>
      <c r="E149" s="8">
        <v>0</v>
      </c>
      <c r="F149" s="8">
        <v>470.5</v>
      </c>
      <c r="G149" s="8">
        <v>1661</v>
      </c>
      <c r="H149" s="8">
        <v>3213.6</v>
      </c>
      <c r="I149" s="8">
        <v>0</v>
      </c>
      <c r="J149" s="8">
        <v>0</v>
      </c>
      <c r="K149" s="8">
        <v>25</v>
      </c>
      <c r="L149" s="8">
        <v>0</v>
      </c>
      <c r="M149" s="8">
        <v>0</v>
      </c>
    </row>
    <row r="150" spans="1:13" ht="15" thickBot="1" x14ac:dyDescent="0.4">
      <c r="A150" s="7">
        <f>'48vs1_47'!A150</f>
        <v>35</v>
      </c>
      <c r="B150" s="8">
        <v>0</v>
      </c>
      <c r="C150" s="8">
        <v>440</v>
      </c>
      <c r="D150" s="8">
        <v>0</v>
      </c>
      <c r="E150" s="8">
        <v>0</v>
      </c>
      <c r="F150" s="8">
        <v>470.5</v>
      </c>
      <c r="G150" s="8">
        <v>1564.5</v>
      </c>
      <c r="H150" s="8">
        <v>49.5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</row>
    <row r="151" spans="1:13" ht="15" thickBot="1" x14ac:dyDescent="0.4">
      <c r="A151" s="7">
        <f>'48vs1_47'!A151</f>
        <v>36</v>
      </c>
      <c r="B151" s="8">
        <v>0</v>
      </c>
      <c r="C151" s="8">
        <v>440</v>
      </c>
      <c r="D151" s="8">
        <v>0</v>
      </c>
      <c r="E151" s="8">
        <v>0</v>
      </c>
      <c r="F151" s="8">
        <v>259</v>
      </c>
      <c r="G151" s="8">
        <v>1270</v>
      </c>
      <c r="H151" s="8">
        <v>49.5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</row>
    <row r="152" spans="1:13" ht="15" thickBot="1" x14ac:dyDescent="0.4">
      <c r="A152" s="7">
        <f>'48vs1_47'!A152</f>
        <v>37</v>
      </c>
      <c r="B152" s="8">
        <v>0</v>
      </c>
      <c r="C152" s="8">
        <v>440</v>
      </c>
      <c r="D152" s="8">
        <v>0</v>
      </c>
      <c r="E152" s="8">
        <v>0</v>
      </c>
      <c r="F152" s="8">
        <v>259</v>
      </c>
      <c r="G152" s="8">
        <v>1118</v>
      </c>
      <c r="H152" s="8">
        <v>49.5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</row>
    <row r="153" spans="1:13" ht="15" thickBot="1" x14ac:dyDescent="0.4">
      <c r="A153" s="7">
        <f>'48vs1_47'!A153</f>
        <v>38</v>
      </c>
      <c r="B153" s="8">
        <v>0</v>
      </c>
      <c r="C153" s="8">
        <v>440</v>
      </c>
      <c r="D153" s="8">
        <v>0</v>
      </c>
      <c r="E153" s="8">
        <v>0</v>
      </c>
      <c r="F153" s="8">
        <v>259</v>
      </c>
      <c r="G153" s="8">
        <v>1017.5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</row>
    <row r="154" spans="1:13" ht="15" thickBot="1" x14ac:dyDescent="0.4">
      <c r="A154" s="7">
        <f>'48vs1_47'!A154</f>
        <v>39</v>
      </c>
      <c r="B154" s="8">
        <v>0</v>
      </c>
      <c r="C154" s="8">
        <v>422.5</v>
      </c>
      <c r="D154" s="8">
        <v>0</v>
      </c>
      <c r="E154" s="8">
        <v>0</v>
      </c>
      <c r="F154" s="8">
        <v>259</v>
      </c>
      <c r="G154" s="8">
        <v>691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</row>
    <row r="155" spans="1:13" ht="15" thickBot="1" x14ac:dyDescent="0.4">
      <c r="A155" s="7">
        <f>'48vs1_47'!A155</f>
        <v>40</v>
      </c>
      <c r="B155" s="8">
        <v>0</v>
      </c>
      <c r="C155" s="8">
        <v>422.5</v>
      </c>
      <c r="D155" s="8">
        <v>0</v>
      </c>
      <c r="E155" s="8">
        <v>0</v>
      </c>
      <c r="F155" s="8">
        <v>259</v>
      </c>
      <c r="G155" s="8">
        <v>539.5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</row>
    <row r="156" spans="1:13" ht="15" thickBot="1" x14ac:dyDescent="0.4">
      <c r="A156" s="7">
        <f>'48vs1_47'!A156</f>
        <v>41</v>
      </c>
      <c r="B156" s="8">
        <v>0</v>
      </c>
      <c r="C156" s="8">
        <v>422.5</v>
      </c>
      <c r="D156" s="8">
        <v>0</v>
      </c>
      <c r="E156" s="8">
        <v>0</v>
      </c>
      <c r="F156" s="8">
        <v>259</v>
      </c>
      <c r="G156" s="8">
        <v>438.5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</row>
    <row r="157" spans="1:13" ht="15" thickBot="1" x14ac:dyDescent="0.4">
      <c r="A157" s="7">
        <f>'48vs1_47'!A157</f>
        <v>42</v>
      </c>
      <c r="B157" s="8">
        <v>0</v>
      </c>
      <c r="C157" s="8">
        <v>418</v>
      </c>
      <c r="D157" s="8">
        <v>0</v>
      </c>
      <c r="E157" s="8">
        <v>0</v>
      </c>
      <c r="F157" s="8">
        <v>259</v>
      </c>
      <c r="G157" s="8">
        <v>376.5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</row>
    <row r="158" spans="1:13" ht="15" thickBot="1" x14ac:dyDescent="0.4">
      <c r="A158" s="7">
        <f>'48vs1_47'!A158</f>
        <v>43</v>
      </c>
      <c r="B158" s="8">
        <v>0</v>
      </c>
      <c r="C158" s="8">
        <v>0</v>
      </c>
      <c r="D158" s="8">
        <v>0</v>
      </c>
      <c r="E158" s="8">
        <v>0</v>
      </c>
      <c r="F158" s="8">
        <v>259</v>
      </c>
      <c r="G158" s="8">
        <v>151.5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</row>
    <row r="159" spans="1:13" ht="15" thickBot="1" x14ac:dyDescent="0.4">
      <c r="A159" s="7">
        <f>'48vs1_47'!A159</f>
        <v>44</v>
      </c>
      <c r="B159" s="8">
        <v>0</v>
      </c>
      <c r="C159" s="8">
        <v>0</v>
      </c>
      <c r="D159" s="8">
        <v>0</v>
      </c>
      <c r="E159" s="8">
        <v>0</v>
      </c>
      <c r="F159" s="8">
        <v>259</v>
      </c>
      <c r="G159" s="8">
        <v>151.5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</row>
    <row r="160" spans="1:13" ht="15" thickBot="1" x14ac:dyDescent="0.4">
      <c r="A160" s="7">
        <f>'48vs1_47'!A160</f>
        <v>45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151.5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</row>
    <row r="161" spans="1:17" ht="15" thickBot="1" x14ac:dyDescent="0.4">
      <c r="A161" s="7">
        <f>'48vs1_47'!A161</f>
        <v>46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</row>
    <row r="162" spans="1:17" ht="15" thickBot="1" x14ac:dyDescent="0.4">
      <c r="A162" s="7">
        <f>'48vs1_47'!A162</f>
        <v>47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</row>
    <row r="163" spans="1:17" ht="15" thickBot="1" x14ac:dyDescent="0.4">
      <c r="A163" s="7">
        <f>'48vs1_47'!A163</f>
        <v>48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</row>
    <row r="164" spans="1:17" ht="18.5" thickBot="1" x14ac:dyDescent="0.4">
      <c r="A164" s="3"/>
    </row>
    <row r="165" spans="1:17" ht="15" thickBot="1" x14ac:dyDescent="0.4">
      <c r="A165" s="7" t="s">
        <v>94</v>
      </c>
      <c r="B165" s="7" t="s">
        <v>27</v>
      </c>
      <c r="C165" s="7" t="s">
        <v>28</v>
      </c>
      <c r="D165" s="7" t="s">
        <v>77</v>
      </c>
      <c r="E165" s="7" t="s">
        <v>78</v>
      </c>
      <c r="F165" s="7" t="s">
        <v>112</v>
      </c>
      <c r="G165" s="7" t="s">
        <v>113</v>
      </c>
      <c r="H165" s="7" t="s">
        <v>114</v>
      </c>
      <c r="I165" s="7" t="s">
        <v>115</v>
      </c>
      <c r="J165" s="7" t="s">
        <v>116</v>
      </c>
      <c r="K165" s="7" t="s">
        <v>117</v>
      </c>
      <c r="L165" s="7" t="s">
        <v>118</v>
      </c>
      <c r="M165" s="7" t="s">
        <v>119</v>
      </c>
      <c r="N165" s="7" t="s">
        <v>60</v>
      </c>
      <c r="O165" s="7" t="s">
        <v>61</v>
      </c>
      <c r="P165" s="7" t="s">
        <v>62</v>
      </c>
      <c r="Q165" s="7" t="s">
        <v>63</v>
      </c>
    </row>
    <row r="166" spans="1:17" ht="15" thickBot="1" x14ac:dyDescent="0.4">
      <c r="A166" s="7" t="s">
        <v>1</v>
      </c>
      <c r="B166" s="8">
        <v>0</v>
      </c>
      <c r="C166" s="8">
        <v>558</v>
      </c>
      <c r="D166" s="8">
        <v>0</v>
      </c>
      <c r="E166" s="8">
        <v>0</v>
      </c>
      <c r="F166" s="8">
        <v>682.5</v>
      </c>
      <c r="G166" s="8">
        <v>539.5</v>
      </c>
      <c r="H166" s="8">
        <v>3213.6</v>
      </c>
      <c r="I166" s="8">
        <v>0</v>
      </c>
      <c r="J166" s="8">
        <v>100</v>
      </c>
      <c r="K166" s="8">
        <v>3544.6</v>
      </c>
      <c r="L166" s="8">
        <v>139.5</v>
      </c>
      <c r="M166" s="8">
        <v>0</v>
      </c>
      <c r="N166" s="8">
        <v>8777.7000000000007</v>
      </c>
      <c r="O166" s="8">
        <v>8778</v>
      </c>
      <c r="P166" s="8">
        <v>0.3</v>
      </c>
      <c r="Q166" s="8">
        <v>0</v>
      </c>
    </row>
    <row r="167" spans="1:17" ht="15" thickBot="1" x14ac:dyDescent="0.4">
      <c r="A167" s="7" t="s">
        <v>2</v>
      </c>
      <c r="B167" s="8">
        <v>0</v>
      </c>
      <c r="C167" s="8">
        <v>440</v>
      </c>
      <c r="D167" s="8">
        <v>0</v>
      </c>
      <c r="E167" s="8">
        <v>189</v>
      </c>
      <c r="F167" s="8">
        <v>682.5</v>
      </c>
      <c r="G167" s="8">
        <v>5463.6</v>
      </c>
      <c r="H167" s="8">
        <v>3213.6</v>
      </c>
      <c r="I167" s="8">
        <v>539</v>
      </c>
      <c r="J167" s="8">
        <v>187</v>
      </c>
      <c r="K167" s="8">
        <v>0</v>
      </c>
      <c r="L167" s="8">
        <v>204</v>
      </c>
      <c r="M167" s="8">
        <v>0</v>
      </c>
      <c r="N167" s="8">
        <v>10918.8</v>
      </c>
      <c r="O167" s="8">
        <v>10919</v>
      </c>
      <c r="P167" s="8">
        <v>0.2</v>
      </c>
      <c r="Q167" s="8">
        <v>0</v>
      </c>
    </row>
    <row r="168" spans="1:17" ht="15" thickBot="1" x14ac:dyDescent="0.4">
      <c r="A168" s="7" t="s">
        <v>3</v>
      </c>
      <c r="B168" s="8">
        <v>0</v>
      </c>
      <c r="C168" s="8">
        <v>558</v>
      </c>
      <c r="D168" s="8">
        <v>0</v>
      </c>
      <c r="E168" s="8">
        <v>0</v>
      </c>
      <c r="F168" s="8">
        <v>1173</v>
      </c>
      <c r="G168" s="8">
        <v>1661</v>
      </c>
      <c r="H168" s="8">
        <v>3264.6</v>
      </c>
      <c r="I168" s="8">
        <v>0</v>
      </c>
      <c r="J168" s="8">
        <v>0</v>
      </c>
      <c r="K168" s="8">
        <v>2815.1</v>
      </c>
      <c r="L168" s="8">
        <v>0</v>
      </c>
      <c r="M168" s="8">
        <v>0</v>
      </c>
      <c r="N168" s="8">
        <v>9471.7000000000007</v>
      </c>
      <c r="O168" s="8">
        <v>9471</v>
      </c>
      <c r="P168" s="8">
        <v>-0.7</v>
      </c>
      <c r="Q168" s="8">
        <v>-0.01</v>
      </c>
    </row>
    <row r="169" spans="1:17" ht="15" thickBot="1" x14ac:dyDescent="0.4">
      <c r="A169" s="7" t="s">
        <v>4</v>
      </c>
      <c r="B169" s="8">
        <v>0</v>
      </c>
      <c r="C169" s="8">
        <v>553.5</v>
      </c>
      <c r="D169" s="8">
        <v>0</v>
      </c>
      <c r="E169" s="8">
        <v>181</v>
      </c>
      <c r="F169" s="8">
        <v>1173</v>
      </c>
      <c r="G169" s="8">
        <v>5379.1</v>
      </c>
      <c r="H169" s="8">
        <v>3264.6</v>
      </c>
      <c r="I169" s="8">
        <v>676.5</v>
      </c>
      <c r="J169" s="8">
        <v>0</v>
      </c>
      <c r="K169" s="8">
        <v>0</v>
      </c>
      <c r="L169" s="8">
        <v>0</v>
      </c>
      <c r="M169" s="8">
        <v>0</v>
      </c>
      <c r="N169" s="8">
        <v>11227.8</v>
      </c>
      <c r="O169" s="8">
        <v>11228</v>
      </c>
      <c r="P169" s="8">
        <v>0.2</v>
      </c>
      <c r="Q169" s="8">
        <v>0</v>
      </c>
    </row>
    <row r="170" spans="1:17" ht="15" thickBot="1" x14ac:dyDescent="0.4">
      <c r="A170" s="7" t="s">
        <v>5</v>
      </c>
      <c r="B170" s="8">
        <v>0</v>
      </c>
      <c r="C170" s="8">
        <v>558</v>
      </c>
      <c r="D170" s="8">
        <v>0</v>
      </c>
      <c r="E170" s="8">
        <v>0</v>
      </c>
      <c r="F170" s="8">
        <v>1307.5</v>
      </c>
      <c r="G170" s="8">
        <v>1661</v>
      </c>
      <c r="H170" s="8">
        <v>3264.6</v>
      </c>
      <c r="I170" s="8">
        <v>0</v>
      </c>
      <c r="J170" s="8">
        <v>0</v>
      </c>
      <c r="K170" s="8">
        <v>2676.1</v>
      </c>
      <c r="L170" s="8">
        <v>0</v>
      </c>
      <c r="M170" s="8">
        <v>0</v>
      </c>
      <c r="N170" s="8">
        <v>9467.2000000000007</v>
      </c>
      <c r="O170" s="8">
        <v>9467</v>
      </c>
      <c r="P170" s="8">
        <v>-0.2</v>
      </c>
      <c r="Q170" s="8">
        <v>0</v>
      </c>
    </row>
    <row r="171" spans="1:17" ht="15" thickBot="1" x14ac:dyDescent="0.4">
      <c r="A171" s="7" t="s">
        <v>6</v>
      </c>
      <c r="B171" s="8">
        <v>0</v>
      </c>
      <c r="C171" s="8">
        <v>0</v>
      </c>
      <c r="D171" s="8">
        <v>0</v>
      </c>
      <c r="E171" s="8">
        <v>189</v>
      </c>
      <c r="F171" s="8">
        <v>0</v>
      </c>
      <c r="G171" s="8">
        <v>6119.1</v>
      </c>
      <c r="H171" s="8">
        <v>0</v>
      </c>
      <c r="I171" s="8">
        <v>676.5</v>
      </c>
      <c r="J171" s="8">
        <v>386</v>
      </c>
      <c r="K171" s="8">
        <v>0</v>
      </c>
      <c r="L171" s="8">
        <v>3742.1</v>
      </c>
      <c r="M171" s="8">
        <v>0</v>
      </c>
      <c r="N171" s="8">
        <v>11112.8</v>
      </c>
      <c r="O171" s="8">
        <v>11113</v>
      </c>
      <c r="P171" s="8">
        <v>0.2</v>
      </c>
      <c r="Q171" s="8">
        <v>0</v>
      </c>
    </row>
    <row r="172" spans="1:17" ht="15" thickBot="1" x14ac:dyDescent="0.4">
      <c r="A172" s="7" t="s">
        <v>7</v>
      </c>
      <c r="B172" s="8">
        <v>0</v>
      </c>
      <c r="C172" s="8">
        <v>553.5</v>
      </c>
      <c r="D172" s="8">
        <v>0</v>
      </c>
      <c r="E172" s="8">
        <v>0</v>
      </c>
      <c r="F172" s="8">
        <v>1307.5</v>
      </c>
      <c r="G172" s="8">
        <v>5378.1</v>
      </c>
      <c r="H172" s="8">
        <v>3264.6</v>
      </c>
      <c r="I172" s="8">
        <v>303.5</v>
      </c>
      <c r="J172" s="8">
        <v>0</v>
      </c>
      <c r="K172" s="8">
        <v>25</v>
      </c>
      <c r="L172" s="8">
        <v>0</v>
      </c>
      <c r="M172" s="8">
        <v>0</v>
      </c>
      <c r="N172" s="8">
        <v>10832.3</v>
      </c>
      <c r="O172" s="8">
        <v>10832</v>
      </c>
      <c r="P172" s="8">
        <v>-0.3</v>
      </c>
      <c r="Q172" s="8">
        <v>0</v>
      </c>
    </row>
    <row r="173" spans="1:17" ht="15" thickBot="1" x14ac:dyDescent="0.4">
      <c r="A173" s="7" t="s">
        <v>8</v>
      </c>
      <c r="B173" s="8">
        <v>0</v>
      </c>
      <c r="C173" s="8">
        <v>553.5</v>
      </c>
      <c r="D173" s="8">
        <v>0</v>
      </c>
      <c r="E173" s="8">
        <v>0</v>
      </c>
      <c r="F173" s="8">
        <v>544</v>
      </c>
      <c r="G173" s="8">
        <v>1564.5</v>
      </c>
      <c r="H173" s="8">
        <v>49.5</v>
      </c>
      <c r="I173" s="8">
        <v>0</v>
      </c>
      <c r="J173" s="8">
        <v>386</v>
      </c>
      <c r="K173" s="8">
        <v>2860.6</v>
      </c>
      <c r="L173" s="8">
        <v>3527.1</v>
      </c>
      <c r="M173" s="8">
        <v>0</v>
      </c>
      <c r="N173" s="8">
        <v>9485.2000000000007</v>
      </c>
      <c r="O173" s="8">
        <v>9485</v>
      </c>
      <c r="P173" s="8">
        <v>-0.2</v>
      </c>
      <c r="Q173" s="8">
        <v>0</v>
      </c>
    </row>
    <row r="174" spans="1:17" ht="15" thickBot="1" x14ac:dyDescent="0.4">
      <c r="A174" s="7" t="s">
        <v>9</v>
      </c>
      <c r="B174" s="8">
        <v>0</v>
      </c>
      <c r="C174" s="8">
        <v>558</v>
      </c>
      <c r="D174" s="8">
        <v>247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386</v>
      </c>
      <c r="K174" s="8">
        <v>3858.1</v>
      </c>
      <c r="L174" s="8">
        <v>3736.6</v>
      </c>
      <c r="M174" s="8">
        <v>0</v>
      </c>
      <c r="N174" s="8">
        <v>8785.7000000000007</v>
      </c>
      <c r="O174" s="8">
        <v>8786</v>
      </c>
      <c r="P174" s="8">
        <v>0.3</v>
      </c>
      <c r="Q174" s="8">
        <v>0</v>
      </c>
    </row>
    <row r="175" spans="1:17" ht="15" thickBot="1" x14ac:dyDescent="0.4">
      <c r="A175" s="7" t="s">
        <v>10</v>
      </c>
      <c r="B175" s="8">
        <v>0</v>
      </c>
      <c r="C175" s="8">
        <v>558</v>
      </c>
      <c r="D175" s="8">
        <v>152.5</v>
      </c>
      <c r="E175" s="8">
        <v>0</v>
      </c>
      <c r="F175" s="8">
        <v>544</v>
      </c>
      <c r="G175" s="8">
        <v>0</v>
      </c>
      <c r="H175" s="8">
        <v>3213.6</v>
      </c>
      <c r="I175" s="8">
        <v>0</v>
      </c>
      <c r="J175" s="8">
        <v>226</v>
      </c>
      <c r="K175" s="8">
        <v>3544.6</v>
      </c>
      <c r="L175" s="8">
        <v>139.5</v>
      </c>
      <c r="M175" s="8">
        <v>0</v>
      </c>
      <c r="N175" s="8">
        <v>8378.2000000000007</v>
      </c>
      <c r="O175" s="8">
        <v>8378</v>
      </c>
      <c r="P175" s="8">
        <v>-0.2</v>
      </c>
      <c r="Q175" s="8">
        <v>0</v>
      </c>
    </row>
    <row r="176" spans="1:17" ht="15" thickBot="1" x14ac:dyDescent="0.4">
      <c r="A176" s="7" t="s">
        <v>11</v>
      </c>
      <c r="B176" s="8">
        <v>0</v>
      </c>
      <c r="C176" s="8">
        <v>558</v>
      </c>
      <c r="D176" s="8">
        <v>0</v>
      </c>
      <c r="E176" s="8">
        <v>0</v>
      </c>
      <c r="F176" s="8">
        <v>1307.5</v>
      </c>
      <c r="G176" s="8">
        <v>5378.1</v>
      </c>
      <c r="H176" s="8">
        <v>3264.6</v>
      </c>
      <c r="I176" s="8">
        <v>200</v>
      </c>
      <c r="J176" s="8">
        <v>0</v>
      </c>
      <c r="K176" s="8">
        <v>25</v>
      </c>
      <c r="L176" s="8">
        <v>0</v>
      </c>
      <c r="M176" s="8">
        <v>0</v>
      </c>
      <c r="N176" s="8">
        <v>10733.3</v>
      </c>
      <c r="O176" s="8">
        <v>10733</v>
      </c>
      <c r="P176" s="8">
        <v>-0.3</v>
      </c>
      <c r="Q176" s="8">
        <v>0</v>
      </c>
    </row>
    <row r="177" spans="1:17" ht="15" thickBot="1" x14ac:dyDescent="0.4">
      <c r="A177" s="7" t="s">
        <v>12</v>
      </c>
      <c r="B177" s="8">
        <v>0</v>
      </c>
      <c r="C177" s="8">
        <v>553.5</v>
      </c>
      <c r="D177" s="8">
        <v>0</v>
      </c>
      <c r="E177" s="8">
        <v>0</v>
      </c>
      <c r="F177" s="8">
        <v>979.5</v>
      </c>
      <c r="G177" s="8">
        <v>5276.1</v>
      </c>
      <c r="H177" s="8">
        <v>3213.6</v>
      </c>
      <c r="I177" s="8">
        <v>0</v>
      </c>
      <c r="J177" s="8">
        <v>0</v>
      </c>
      <c r="K177" s="8">
        <v>59.5</v>
      </c>
      <c r="L177" s="8">
        <v>139.5</v>
      </c>
      <c r="M177" s="8">
        <v>0</v>
      </c>
      <c r="N177" s="8">
        <v>10221.700000000001</v>
      </c>
      <c r="O177" s="8">
        <v>10222</v>
      </c>
      <c r="P177" s="8">
        <v>0.3</v>
      </c>
      <c r="Q177" s="8">
        <v>0</v>
      </c>
    </row>
    <row r="178" spans="1:17" ht="15" thickBot="1" x14ac:dyDescent="0.4">
      <c r="A178" s="7" t="s">
        <v>13</v>
      </c>
      <c r="B178" s="8">
        <v>0</v>
      </c>
      <c r="C178" s="8">
        <v>558</v>
      </c>
      <c r="D178" s="8">
        <v>152.5</v>
      </c>
      <c r="E178" s="8">
        <v>0</v>
      </c>
      <c r="F178" s="8">
        <v>470.5</v>
      </c>
      <c r="G178" s="8">
        <v>151.5</v>
      </c>
      <c r="H178" s="8">
        <v>3213.6</v>
      </c>
      <c r="I178" s="8">
        <v>0</v>
      </c>
      <c r="J178" s="8">
        <v>386</v>
      </c>
      <c r="K178" s="8">
        <v>3544.6</v>
      </c>
      <c r="L178" s="8">
        <v>204</v>
      </c>
      <c r="M178" s="8">
        <v>0</v>
      </c>
      <c r="N178" s="8">
        <v>8680.7000000000007</v>
      </c>
      <c r="O178" s="8">
        <v>8681</v>
      </c>
      <c r="P178" s="8">
        <v>0.3</v>
      </c>
      <c r="Q178" s="8">
        <v>0</v>
      </c>
    </row>
    <row r="179" spans="1:17" ht="15" thickBot="1" x14ac:dyDescent="0.4">
      <c r="A179" s="7" t="s">
        <v>137</v>
      </c>
      <c r="B179" s="8">
        <v>0</v>
      </c>
      <c r="C179" s="8">
        <v>558</v>
      </c>
      <c r="D179" s="8">
        <v>0</v>
      </c>
      <c r="E179" s="8">
        <v>0</v>
      </c>
      <c r="F179" s="8">
        <v>3952.1</v>
      </c>
      <c r="G179" s="8">
        <v>2206.6</v>
      </c>
      <c r="H179" s="8">
        <v>3264.6</v>
      </c>
      <c r="I179" s="8">
        <v>0</v>
      </c>
      <c r="J179" s="8">
        <v>0</v>
      </c>
      <c r="K179" s="8">
        <v>59.5</v>
      </c>
      <c r="L179" s="8">
        <v>0</v>
      </c>
      <c r="M179" s="8">
        <v>0</v>
      </c>
      <c r="N179" s="8">
        <v>10040.700000000001</v>
      </c>
      <c r="O179" s="8">
        <v>10040</v>
      </c>
      <c r="P179" s="8">
        <v>-0.7</v>
      </c>
      <c r="Q179" s="8">
        <v>-0.01</v>
      </c>
    </row>
    <row r="180" spans="1:17" ht="15" thickBot="1" x14ac:dyDescent="0.4">
      <c r="A180" s="7" t="s">
        <v>138</v>
      </c>
      <c r="B180" s="8">
        <v>0</v>
      </c>
      <c r="C180" s="8">
        <v>0</v>
      </c>
      <c r="D180" s="8">
        <v>0</v>
      </c>
      <c r="E180" s="8">
        <v>189</v>
      </c>
      <c r="F180" s="8">
        <v>0</v>
      </c>
      <c r="G180" s="8">
        <v>5514.1</v>
      </c>
      <c r="H180" s="8">
        <v>0</v>
      </c>
      <c r="I180" s="8">
        <v>100</v>
      </c>
      <c r="J180" s="8">
        <v>423</v>
      </c>
      <c r="K180" s="8">
        <v>0</v>
      </c>
      <c r="L180" s="8">
        <v>3842.1</v>
      </c>
      <c r="M180" s="8">
        <v>0</v>
      </c>
      <c r="N180" s="8">
        <v>10068.200000000001</v>
      </c>
      <c r="O180" s="8">
        <v>10068</v>
      </c>
      <c r="P180" s="8">
        <v>-0.2</v>
      </c>
      <c r="Q180" s="8">
        <v>0</v>
      </c>
    </row>
    <row r="181" spans="1:17" ht="15" thickBot="1" x14ac:dyDescent="0.4">
      <c r="A181" s="7" t="s">
        <v>139</v>
      </c>
      <c r="B181" s="8">
        <v>0</v>
      </c>
      <c r="C181" s="8">
        <v>558</v>
      </c>
      <c r="D181" s="8">
        <v>0</v>
      </c>
      <c r="E181" s="8">
        <v>0</v>
      </c>
      <c r="F181" s="8">
        <v>1173</v>
      </c>
      <c r="G181" s="8">
        <v>1118</v>
      </c>
      <c r="H181" s="8">
        <v>3264.6</v>
      </c>
      <c r="I181" s="8">
        <v>0</v>
      </c>
      <c r="J181" s="8">
        <v>0</v>
      </c>
      <c r="K181" s="8">
        <v>2860.6</v>
      </c>
      <c r="L181" s="8">
        <v>0</v>
      </c>
      <c r="M181" s="8">
        <v>0</v>
      </c>
      <c r="N181" s="8">
        <v>8974.2000000000007</v>
      </c>
      <c r="O181" s="8">
        <v>8974</v>
      </c>
      <c r="P181" s="8">
        <v>-0.2</v>
      </c>
      <c r="Q181" s="8">
        <v>0</v>
      </c>
    </row>
    <row r="182" spans="1:17" ht="15" thickBot="1" x14ac:dyDescent="0.4">
      <c r="A182" s="7" t="s">
        <v>140</v>
      </c>
      <c r="B182" s="8">
        <v>0</v>
      </c>
      <c r="C182" s="8">
        <v>558</v>
      </c>
      <c r="D182" s="8">
        <v>152.5</v>
      </c>
      <c r="E182" s="8">
        <v>0</v>
      </c>
      <c r="F182" s="8">
        <v>544</v>
      </c>
      <c r="G182" s="8">
        <v>438.5</v>
      </c>
      <c r="H182" s="8">
        <v>3213.6</v>
      </c>
      <c r="I182" s="8">
        <v>0</v>
      </c>
      <c r="J182" s="8">
        <v>226</v>
      </c>
      <c r="K182" s="8">
        <v>3544.6</v>
      </c>
      <c r="L182" s="8">
        <v>204</v>
      </c>
      <c r="M182" s="8">
        <v>0</v>
      </c>
      <c r="N182" s="8">
        <v>8881.2000000000007</v>
      </c>
      <c r="O182" s="8">
        <v>8881</v>
      </c>
      <c r="P182" s="8">
        <v>-0.2</v>
      </c>
      <c r="Q182" s="8">
        <v>0</v>
      </c>
    </row>
    <row r="183" spans="1:17" ht="15" thickBot="1" x14ac:dyDescent="0.4">
      <c r="A183" s="7" t="s">
        <v>141</v>
      </c>
      <c r="B183" s="8">
        <v>0</v>
      </c>
      <c r="C183" s="8">
        <v>558</v>
      </c>
      <c r="D183" s="8">
        <v>0</v>
      </c>
      <c r="E183" s="8">
        <v>0</v>
      </c>
      <c r="F183" s="8">
        <v>682.5</v>
      </c>
      <c r="G183" s="8">
        <v>376.5</v>
      </c>
      <c r="H183" s="8">
        <v>3213.6</v>
      </c>
      <c r="I183" s="8">
        <v>0</v>
      </c>
      <c r="J183" s="8">
        <v>100</v>
      </c>
      <c r="K183" s="8">
        <v>3544.6</v>
      </c>
      <c r="L183" s="8">
        <v>0</v>
      </c>
      <c r="M183" s="8">
        <v>0</v>
      </c>
      <c r="N183" s="8">
        <v>8475.2000000000007</v>
      </c>
      <c r="O183" s="8">
        <v>8475</v>
      </c>
      <c r="P183" s="8">
        <v>-0.2</v>
      </c>
      <c r="Q183" s="8">
        <v>0</v>
      </c>
    </row>
    <row r="184" spans="1:17" ht="15" thickBot="1" x14ac:dyDescent="0.4">
      <c r="A184" s="7" t="s">
        <v>142</v>
      </c>
      <c r="B184" s="8">
        <v>0</v>
      </c>
      <c r="C184" s="8">
        <v>558</v>
      </c>
      <c r="D184" s="8">
        <v>152.5</v>
      </c>
      <c r="E184" s="8">
        <v>0</v>
      </c>
      <c r="F184" s="8">
        <v>544</v>
      </c>
      <c r="G184" s="8">
        <v>376.5</v>
      </c>
      <c r="H184" s="8">
        <v>3213.6</v>
      </c>
      <c r="I184" s="8">
        <v>0</v>
      </c>
      <c r="J184" s="8">
        <v>187</v>
      </c>
      <c r="K184" s="8">
        <v>3544.6</v>
      </c>
      <c r="L184" s="8">
        <v>204</v>
      </c>
      <c r="M184" s="8">
        <v>0</v>
      </c>
      <c r="N184" s="8">
        <v>8780.2000000000007</v>
      </c>
      <c r="O184" s="8">
        <v>8780</v>
      </c>
      <c r="P184" s="8">
        <v>-0.2</v>
      </c>
      <c r="Q184" s="8">
        <v>0</v>
      </c>
    </row>
    <row r="185" spans="1:17" ht="15" thickBot="1" x14ac:dyDescent="0.4">
      <c r="A185" s="7" t="s">
        <v>143</v>
      </c>
      <c r="B185" s="8">
        <v>0</v>
      </c>
      <c r="C185" s="8">
        <v>553.5</v>
      </c>
      <c r="D185" s="8">
        <v>0</v>
      </c>
      <c r="E185" s="8">
        <v>181</v>
      </c>
      <c r="F185" s="8">
        <v>780.5</v>
      </c>
      <c r="G185" s="8">
        <v>5327.6</v>
      </c>
      <c r="H185" s="8">
        <v>3213.6</v>
      </c>
      <c r="I185" s="8">
        <v>0</v>
      </c>
      <c r="J185" s="8">
        <v>100</v>
      </c>
      <c r="K185" s="8">
        <v>25</v>
      </c>
      <c r="L185" s="8">
        <v>139.5</v>
      </c>
      <c r="M185" s="8">
        <v>0</v>
      </c>
      <c r="N185" s="8">
        <v>10320.700000000001</v>
      </c>
      <c r="O185" s="8">
        <v>10321</v>
      </c>
      <c r="P185" s="8">
        <v>0.3</v>
      </c>
      <c r="Q185" s="8">
        <v>0</v>
      </c>
    </row>
    <row r="186" spans="1:17" ht="15" thickBot="1" x14ac:dyDescent="0.4">
      <c r="A186" s="7" t="s">
        <v>144</v>
      </c>
      <c r="B186" s="8">
        <v>0</v>
      </c>
      <c r="C186" s="8">
        <v>558</v>
      </c>
      <c r="D186" s="8">
        <v>0</v>
      </c>
      <c r="E186" s="8">
        <v>0</v>
      </c>
      <c r="F186" s="8">
        <v>1256</v>
      </c>
      <c r="G186" s="8">
        <v>2071.5</v>
      </c>
      <c r="H186" s="8">
        <v>3264.6</v>
      </c>
      <c r="I186" s="8">
        <v>0</v>
      </c>
      <c r="J186" s="8">
        <v>0</v>
      </c>
      <c r="K186" s="8">
        <v>2620.1</v>
      </c>
      <c r="L186" s="8">
        <v>0</v>
      </c>
      <c r="M186" s="8">
        <v>0</v>
      </c>
      <c r="N186" s="8">
        <v>9770.2000000000007</v>
      </c>
      <c r="O186" s="8">
        <v>9770</v>
      </c>
      <c r="P186" s="8">
        <v>-0.2</v>
      </c>
      <c r="Q186" s="8">
        <v>0</v>
      </c>
    </row>
    <row r="187" spans="1:17" ht="15" thickBot="1" x14ac:dyDescent="0.4">
      <c r="A187" s="7" t="s">
        <v>145</v>
      </c>
      <c r="B187" s="8">
        <v>0</v>
      </c>
      <c r="C187" s="8">
        <v>440</v>
      </c>
      <c r="D187" s="8">
        <v>0</v>
      </c>
      <c r="E187" s="8">
        <v>189</v>
      </c>
      <c r="F187" s="8">
        <v>544</v>
      </c>
      <c r="G187" s="8">
        <v>5379.1</v>
      </c>
      <c r="H187" s="8">
        <v>49.5</v>
      </c>
      <c r="I187" s="8">
        <v>0</v>
      </c>
      <c r="J187" s="8">
        <v>386</v>
      </c>
      <c r="K187" s="8">
        <v>0</v>
      </c>
      <c r="L187" s="8">
        <v>3527.1</v>
      </c>
      <c r="M187" s="8">
        <v>0</v>
      </c>
      <c r="N187" s="8">
        <v>10514.7</v>
      </c>
      <c r="O187" s="8">
        <v>10515</v>
      </c>
      <c r="P187" s="8">
        <v>0.3</v>
      </c>
      <c r="Q187" s="8">
        <v>0</v>
      </c>
    </row>
    <row r="188" spans="1:17" ht="15" thickBot="1" x14ac:dyDescent="0.4">
      <c r="A188" s="7" t="s">
        <v>146</v>
      </c>
      <c r="B188" s="8">
        <v>0</v>
      </c>
      <c r="C188" s="8">
        <v>558</v>
      </c>
      <c r="D188" s="8">
        <v>0</v>
      </c>
      <c r="E188" s="8">
        <v>0</v>
      </c>
      <c r="F188" s="8">
        <v>1173</v>
      </c>
      <c r="G188" s="8">
        <v>1917</v>
      </c>
      <c r="H188" s="8">
        <v>3213.6</v>
      </c>
      <c r="I188" s="8">
        <v>0</v>
      </c>
      <c r="J188" s="8">
        <v>0</v>
      </c>
      <c r="K188" s="8">
        <v>2676.1</v>
      </c>
      <c r="L188" s="8">
        <v>139.5</v>
      </c>
      <c r="M188" s="8">
        <v>0</v>
      </c>
      <c r="N188" s="8">
        <v>9677.2000000000007</v>
      </c>
      <c r="O188" s="8">
        <v>9677</v>
      </c>
      <c r="P188" s="8">
        <v>-0.2</v>
      </c>
      <c r="Q188" s="8">
        <v>0</v>
      </c>
    </row>
    <row r="189" spans="1:17" ht="15" thickBot="1" x14ac:dyDescent="0.4">
      <c r="A189" s="7" t="s">
        <v>147</v>
      </c>
      <c r="B189" s="8">
        <v>0</v>
      </c>
      <c r="C189" s="8">
        <v>558</v>
      </c>
      <c r="D189" s="8">
        <v>0</v>
      </c>
      <c r="E189" s="8">
        <v>0</v>
      </c>
      <c r="F189" s="8">
        <v>682.5</v>
      </c>
      <c r="G189" s="8">
        <v>691</v>
      </c>
      <c r="H189" s="8">
        <v>3213.6</v>
      </c>
      <c r="I189" s="8">
        <v>0</v>
      </c>
      <c r="J189" s="8">
        <v>187</v>
      </c>
      <c r="K189" s="8">
        <v>3544.6</v>
      </c>
      <c r="L189" s="8">
        <v>204</v>
      </c>
      <c r="M189" s="8">
        <v>0</v>
      </c>
      <c r="N189" s="8">
        <v>9080.7000000000007</v>
      </c>
      <c r="O189" s="8">
        <v>9081</v>
      </c>
      <c r="P189" s="8">
        <v>0.3</v>
      </c>
      <c r="Q189" s="8">
        <v>0</v>
      </c>
    </row>
    <row r="190" spans="1:17" ht="15" thickBot="1" x14ac:dyDescent="0.4">
      <c r="A190" s="7" t="s">
        <v>148</v>
      </c>
      <c r="B190" s="8">
        <v>0</v>
      </c>
      <c r="C190" s="8">
        <v>558</v>
      </c>
      <c r="D190" s="8">
        <v>247</v>
      </c>
      <c r="E190" s="8">
        <v>0</v>
      </c>
      <c r="F190" s="8">
        <v>259</v>
      </c>
      <c r="G190" s="8">
        <v>0</v>
      </c>
      <c r="H190" s="8">
        <v>49.5</v>
      </c>
      <c r="I190" s="8">
        <v>0</v>
      </c>
      <c r="J190" s="8">
        <v>386</v>
      </c>
      <c r="K190" s="8">
        <v>3858.1</v>
      </c>
      <c r="L190" s="8">
        <v>3527.1</v>
      </c>
      <c r="M190" s="8">
        <v>0</v>
      </c>
      <c r="N190" s="8">
        <v>8884.7000000000007</v>
      </c>
      <c r="O190" s="8">
        <v>8885</v>
      </c>
      <c r="P190" s="8">
        <v>0.3</v>
      </c>
      <c r="Q190" s="8">
        <v>0</v>
      </c>
    </row>
    <row r="191" spans="1:17" ht="15" thickBot="1" x14ac:dyDescent="0.4">
      <c r="A191" s="7" t="s">
        <v>149</v>
      </c>
      <c r="B191" s="8">
        <v>0</v>
      </c>
      <c r="C191" s="8">
        <v>422.5</v>
      </c>
      <c r="D191" s="8">
        <v>0</v>
      </c>
      <c r="E191" s="8">
        <v>189</v>
      </c>
      <c r="F191" s="8">
        <v>259</v>
      </c>
      <c r="G191" s="8">
        <v>5514.1</v>
      </c>
      <c r="H191" s="8">
        <v>0</v>
      </c>
      <c r="I191" s="8">
        <v>200</v>
      </c>
      <c r="J191" s="8">
        <v>386</v>
      </c>
      <c r="K191" s="8">
        <v>0</v>
      </c>
      <c r="L191" s="8">
        <v>3742.1</v>
      </c>
      <c r="M191" s="8">
        <v>0</v>
      </c>
      <c r="N191" s="8">
        <v>10712.7</v>
      </c>
      <c r="O191" s="8">
        <v>10713</v>
      </c>
      <c r="P191" s="8">
        <v>0.3</v>
      </c>
      <c r="Q191" s="8">
        <v>0</v>
      </c>
    </row>
    <row r="192" spans="1:17" ht="15" thickBot="1" x14ac:dyDescent="0.4">
      <c r="A192" s="7" t="s">
        <v>150</v>
      </c>
      <c r="B192" s="8">
        <v>0</v>
      </c>
      <c r="C192" s="8">
        <v>440</v>
      </c>
      <c r="D192" s="8">
        <v>0</v>
      </c>
      <c r="E192" s="8">
        <v>189</v>
      </c>
      <c r="F192" s="8">
        <v>259</v>
      </c>
      <c r="G192" s="8">
        <v>5378.1</v>
      </c>
      <c r="H192" s="8">
        <v>0</v>
      </c>
      <c r="I192" s="8">
        <v>0</v>
      </c>
      <c r="J192" s="8">
        <v>386</v>
      </c>
      <c r="K192" s="8">
        <v>25</v>
      </c>
      <c r="L192" s="8">
        <v>3736.6</v>
      </c>
      <c r="M192" s="8">
        <v>0</v>
      </c>
      <c r="N192" s="8">
        <v>10413.700000000001</v>
      </c>
      <c r="O192" s="8">
        <v>10414</v>
      </c>
      <c r="P192" s="8">
        <v>0.3</v>
      </c>
      <c r="Q192" s="8">
        <v>0</v>
      </c>
    </row>
    <row r="193" spans="1:17" ht="15" thickBot="1" x14ac:dyDescent="0.4">
      <c r="A193" s="7" t="s">
        <v>151</v>
      </c>
      <c r="B193" s="8">
        <v>0</v>
      </c>
      <c r="C193" s="8">
        <v>440</v>
      </c>
      <c r="D193" s="8">
        <v>0</v>
      </c>
      <c r="E193" s="8">
        <v>181</v>
      </c>
      <c r="F193" s="8">
        <v>544</v>
      </c>
      <c r="G193" s="8">
        <v>5276.1</v>
      </c>
      <c r="H193" s="8">
        <v>3213.6</v>
      </c>
      <c r="I193" s="8">
        <v>0</v>
      </c>
      <c r="J193" s="8">
        <v>187</v>
      </c>
      <c r="K193" s="8">
        <v>57.5</v>
      </c>
      <c r="L193" s="8">
        <v>316.5</v>
      </c>
      <c r="M193" s="8">
        <v>0</v>
      </c>
      <c r="N193" s="8">
        <v>10215.700000000001</v>
      </c>
      <c r="O193" s="8">
        <v>10216</v>
      </c>
      <c r="P193" s="8">
        <v>0.3</v>
      </c>
      <c r="Q193" s="8">
        <v>0</v>
      </c>
    </row>
    <row r="194" spans="1:17" ht="15" thickBot="1" x14ac:dyDescent="0.4">
      <c r="A194" s="7" t="s">
        <v>152</v>
      </c>
      <c r="B194" s="8">
        <v>0</v>
      </c>
      <c r="C194" s="8">
        <v>558</v>
      </c>
      <c r="D194" s="8">
        <v>0</v>
      </c>
      <c r="E194" s="8">
        <v>0</v>
      </c>
      <c r="F194" s="8">
        <v>979.5</v>
      </c>
      <c r="G194" s="8">
        <v>1564.5</v>
      </c>
      <c r="H194" s="8">
        <v>3213.6</v>
      </c>
      <c r="I194" s="8">
        <v>0</v>
      </c>
      <c r="J194" s="8">
        <v>0</v>
      </c>
      <c r="K194" s="8">
        <v>2860.6</v>
      </c>
      <c r="L194" s="8">
        <v>0</v>
      </c>
      <c r="M194" s="8">
        <v>0</v>
      </c>
      <c r="N194" s="8">
        <v>9176.2000000000007</v>
      </c>
      <c r="O194" s="8">
        <v>9176</v>
      </c>
      <c r="P194" s="8">
        <v>-0.2</v>
      </c>
      <c r="Q194" s="8">
        <v>0</v>
      </c>
    </row>
    <row r="195" spans="1:17" ht="15" thickBot="1" x14ac:dyDescent="0.4">
      <c r="A195" s="7" t="s">
        <v>153</v>
      </c>
      <c r="B195" s="8">
        <v>0</v>
      </c>
      <c r="C195" s="8">
        <v>558</v>
      </c>
      <c r="D195" s="8">
        <v>0</v>
      </c>
      <c r="E195" s="8">
        <v>0</v>
      </c>
      <c r="F195" s="8">
        <v>1307.5</v>
      </c>
      <c r="G195" s="8">
        <v>5378.1</v>
      </c>
      <c r="H195" s="8">
        <v>3264.6</v>
      </c>
      <c r="I195" s="8">
        <v>0</v>
      </c>
      <c r="J195" s="8">
        <v>0</v>
      </c>
      <c r="K195" s="8">
        <v>25</v>
      </c>
      <c r="L195" s="8">
        <v>0</v>
      </c>
      <c r="M195" s="8">
        <v>0</v>
      </c>
      <c r="N195" s="8">
        <v>10533.2</v>
      </c>
      <c r="O195" s="8">
        <v>10533</v>
      </c>
      <c r="P195" s="8">
        <v>-0.2</v>
      </c>
      <c r="Q195" s="8">
        <v>0</v>
      </c>
    </row>
    <row r="196" spans="1:17" ht="15" thickBot="1" x14ac:dyDescent="0.4">
      <c r="A196" s="7" t="s">
        <v>154</v>
      </c>
      <c r="B196" s="8">
        <v>0</v>
      </c>
      <c r="C196" s="8">
        <v>558</v>
      </c>
      <c r="D196" s="8">
        <v>0</v>
      </c>
      <c r="E196" s="8">
        <v>0</v>
      </c>
      <c r="F196" s="8">
        <v>1256</v>
      </c>
      <c r="G196" s="8">
        <v>5326.6</v>
      </c>
      <c r="H196" s="8">
        <v>3264.6</v>
      </c>
      <c r="I196" s="8">
        <v>0</v>
      </c>
      <c r="J196" s="8">
        <v>0</v>
      </c>
      <c r="K196" s="8">
        <v>25</v>
      </c>
      <c r="L196" s="8">
        <v>0</v>
      </c>
      <c r="M196" s="8">
        <v>0</v>
      </c>
      <c r="N196" s="8">
        <v>10430.200000000001</v>
      </c>
      <c r="O196" s="8">
        <v>10430</v>
      </c>
      <c r="P196" s="8">
        <v>-0.2</v>
      </c>
      <c r="Q196" s="8">
        <v>0</v>
      </c>
    </row>
    <row r="197" spans="1:17" ht="15" thickBot="1" x14ac:dyDescent="0.4">
      <c r="A197" s="7" t="s">
        <v>155</v>
      </c>
      <c r="B197" s="8">
        <v>0</v>
      </c>
      <c r="C197" s="8">
        <v>0</v>
      </c>
      <c r="D197" s="8">
        <v>0</v>
      </c>
      <c r="E197" s="8">
        <v>189</v>
      </c>
      <c r="F197" s="8">
        <v>0</v>
      </c>
      <c r="G197" s="8">
        <v>5918.1</v>
      </c>
      <c r="H197" s="8">
        <v>0</v>
      </c>
      <c r="I197" s="8">
        <v>539</v>
      </c>
      <c r="J197" s="8">
        <v>423</v>
      </c>
      <c r="K197" s="8">
        <v>0</v>
      </c>
      <c r="L197" s="8">
        <v>3842.1</v>
      </c>
      <c r="M197" s="8">
        <v>0</v>
      </c>
      <c r="N197" s="8">
        <v>10911.3</v>
      </c>
      <c r="O197" s="8">
        <v>10911</v>
      </c>
      <c r="P197" s="8">
        <v>-0.3</v>
      </c>
      <c r="Q197" s="8">
        <v>0</v>
      </c>
    </row>
    <row r="198" spans="1:17" ht="15" thickBot="1" x14ac:dyDescent="0.4">
      <c r="A198" s="7" t="s">
        <v>156</v>
      </c>
      <c r="B198" s="8">
        <v>0</v>
      </c>
      <c r="C198" s="8">
        <v>553.5</v>
      </c>
      <c r="D198" s="8">
        <v>152.5</v>
      </c>
      <c r="E198" s="8">
        <v>0</v>
      </c>
      <c r="F198" s="8">
        <v>259</v>
      </c>
      <c r="G198" s="8">
        <v>1017.5</v>
      </c>
      <c r="H198" s="8">
        <v>49.5</v>
      </c>
      <c r="I198" s="8">
        <v>0</v>
      </c>
      <c r="J198" s="8">
        <v>386</v>
      </c>
      <c r="K198" s="8">
        <v>3339.6</v>
      </c>
      <c r="L198" s="8">
        <v>3527.1</v>
      </c>
      <c r="M198" s="8">
        <v>0</v>
      </c>
      <c r="N198" s="8">
        <v>9284.7000000000007</v>
      </c>
      <c r="O198" s="8">
        <v>9285</v>
      </c>
      <c r="P198" s="8">
        <v>0.3</v>
      </c>
      <c r="Q198" s="8">
        <v>0</v>
      </c>
    </row>
    <row r="199" spans="1:17" ht="15" thickBot="1" x14ac:dyDescent="0.4">
      <c r="A199" s="7" t="s">
        <v>157</v>
      </c>
      <c r="B199" s="8">
        <v>0</v>
      </c>
      <c r="C199" s="8">
        <v>422.5</v>
      </c>
      <c r="D199" s="8">
        <v>0</v>
      </c>
      <c r="E199" s="8">
        <v>189</v>
      </c>
      <c r="F199" s="8">
        <v>544</v>
      </c>
      <c r="G199" s="8">
        <v>5514.1</v>
      </c>
      <c r="H199" s="8">
        <v>3213.6</v>
      </c>
      <c r="I199" s="8">
        <v>946.5</v>
      </c>
      <c r="J199" s="8">
        <v>386</v>
      </c>
      <c r="K199" s="8">
        <v>0</v>
      </c>
      <c r="L199" s="8">
        <v>204</v>
      </c>
      <c r="M199" s="8">
        <v>0</v>
      </c>
      <c r="N199" s="8">
        <v>11419.8</v>
      </c>
      <c r="O199" s="8">
        <v>11420</v>
      </c>
      <c r="P199" s="8">
        <v>0.2</v>
      </c>
      <c r="Q199" s="8">
        <v>0</v>
      </c>
    </row>
    <row r="200" spans="1:17" ht="15" thickBot="1" x14ac:dyDescent="0.4">
      <c r="A200" s="7" t="s">
        <v>158</v>
      </c>
      <c r="B200" s="8">
        <v>0</v>
      </c>
      <c r="C200" s="8">
        <v>418</v>
      </c>
      <c r="D200" s="8">
        <v>0</v>
      </c>
      <c r="E200" s="8">
        <v>189</v>
      </c>
      <c r="F200" s="8">
        <v>259</v>
      </c>
      <c r="G200" s="8">
        <v>5514.1</v>
      </c>
      <c r="H200" s="8">
        <v>0</v>
      </c>
      <c r="I200" s="8">
        <v>303.5</v>
      </c>
      <c r="J200" s="8">
        <v>386</v>
      </c>
      <c r="K200" s="8">
        <v>0</v>
      </c>
      <c r="L200" s="8">
        <v>3742.1</v>
      </c>
      <c r="M200" s="8">
        <v>0</v>
      </c>
      <c r="N200" s="8">
        <v>10811.8</v>
      </c>
      <c r="O200" s="8">
        <v>10812</v>
      </c>
      <c r="P200" s="8">
        <v>0.2</v>
      </c>
      <c r="Q200" s="8">
        <v>0</v>
      </c>
    </row>
    <row r="201" spans="1:17" ht="15" thickBot="1" x14ac:dyDescent="0.4">
      <c r="A201" s="7" t="s">
        <v>159</v>
      </c>
      <c r="B201" s="8">
        <v>0</v>
      </c>
      <c r="C201" s="8">
        <v>440</v>
      </c>
      <c r="D201" s="8">
        <v>0</v>
      </c>
      <c r="E201" s="8">
        <v>189</v>
      </c>
      <c r="F201" s="8">
        <v>682.5</v>
      </c>
      <c r="G201" s="8">
        <v>5514.1</v>
      </c>
      <c r="H201" s="8">
        <v>3213.6</v>
      </c>
      <c r="I201" s="8">
        <v>676.5</v>
      </c>
      <c r="J201" s="8">
        <v>100</v>
      </c>
      <c r="K201" s="8">
        <v>0</v>
      </c>
      <c r="L201" s="8">
        <v>204</v>
      </c>
      <c r="M201" s="8">
        <v>0</v>
      </c>
      <c r="N201" s="8">
        <v>11019.8</v>
      </c>
      <c r="O201" s="8">
        <v>11020</v>
      </c>
      <c r="P201" s="8">
        <v>0.2</v>
      </c>
      <c r="Q201" s="8">
        <v>0</v>
      </c>
    </row>
    <row r="202" spans="1:17" ht="15" thickBot="1" x14ac:dyDescent="0.4">
      <c r="A202" s="7" t="s">
        <v>160</v>
      </c>
      <c r="B202" s="8">
        <v>0</v>
      </c>
      <c r="C202" s="8">
        <v>553.5</v>
      </c>
      <c r="D202" s="8">
        <v>247</v>
      </c>
      <c r="E202" s="8">
        <v>181</v>
      </c>
      <c r="F202" s="8">
        <v>259</v>
      </c>
      <c r="G202" s="8">
        <v>376.5</v>
      </c>
      <c r="H202" s="8">
        <v>0</v>
      </c>
      <c r="I202" s="8">
        <v>0</v>
      </c>
      <c r="J202" s="8">
        <v>386</v>
      </c>
      <c r="K202" s="8">
        <v>3544.6</v>
      </c>
      <c r="L202" s="8">
        <v>3842.1</v>
      </c>
      <c r="M202" s="8">
        <v>0</v>
      </c>
      <c r="N202" s="8">
        <v>9389.7000000000007</v>
      </c>
      <c r="O202" s="8">
        <v>9390</v>
      </c>
      <c r="P202" s="8">
        <v>0.3</v>
      </c>
      <c r="Q202" s="8">
        <v>0</v>
      </c>
    </row>
    <row r="203" spans="1:17" ht="15" thickBot="1" x14ac:dyDescent="0.4">
      <c r="A203" s="7" t="s">
        <v>161</v>
      </c>
      <c r="B203" s="8">
        <v>0</v>
      </c>
      <c r="C203" s="8">
        <v>0</v>
      </c>
      <c r="D203" s="8">
        <v>0</v>
      </c>
      <c r="E203" s="8">
        <v>189</v>
      </c>
      <c r="F203" s="8">
        <v>259</v>
      </c>
      <c r="G203" s="8">
        <v>6119.1</v>
      </c>
      <c r="H203" s="8">
        <v>3213.6</v>
      </c>
      <c r="I203" s="8">
        <v>1348</v>
      </c>
      <c r="J203" s="8">
        <v>386</v>
      </c>
      <c r="K203" s="8">
        <v>0</v>
      </c>
      <c r="L203" s="8">
        <v>204</v>
      </c>
      <c r="M203" s="8">
        <v>0</v>
      </c>
      <c r="N203" s="8">
        <v>11718.8</v>
      </c>
      <c r="O203" s="8">
        <v>11719</v>
      </c>
      <c r="P203" s="8">
        <v>0.2</v>
      </c>
      <c r="Q203" s="8">
        <v>0</v>
      </c>
    </row>
    <row r="204" spans="1:17" ht="15" thickBot="1" x14ac:dyDescent="0.4">
      <c r="A204" s="7" t="s">
        <v>162</v>
      </c>
      <c r="B204" s="8">
        <v>0</v>
      </c>
      <c r="C204" s="8">
        <v>558</v>
      </c>
      <c r="D204" s="8">
        <v>0</v>
      </c>
      <c r="E204" s="8">
        <v>0</v>
      </c>
      <c r="F204" s="8">
        <v>3952.1</v>
      </c>
      <c r="G204" s="8">
        <v>2206.6</v>
      </c>
      <c r="H204" s="8">
        <v>3264.6</v>
      </c>
      <c r="I204" s="8">
        <v>0</v>
      </c>
      <c r="J204" s="8">
        <v>0</v>
      </c>
      <c r="K204" s="8">
        <v>59.5</v>
      </c>
      <c r="L204" s="8">
        <v>0</v>
      </c>
      <c r="M204" s="8">
        <v>0</v>
      </c>
      <c r="N204" s="8">
        <v>10040.700000000001</v>
      </c>
      <c r="O204" s="8">
        <v>10040</v>
      </c>
      <c r="P204" s="8">
        <v>-0.7</v>
      </c>
      <c r="Q204" s="8">
        <v>-0.01</v>
      </c>
    </row>
    <row r="205" spans="1:17" ht="15" thickBot="1" x14ac:dyDescent="0.4">
      <c r="A205" s="7" t="s">
        <v>163</v>
      </c>
      <c r="B205" s="8">
        <v>0</v>
      </c>
      <c r="C205" s="8">
        <v>553.5</v>
      </c>
      <c r="D205" s="8">
        <v>0</v>
      </c>
      <c r="E205" s="8">
        <v>181</v>
      </c>
      <c r="F205" s="8">
        <v>931</v>
      </c>
      <c r="G205" s="8">
        <v>5378.1</v>
      </c>
      <c r="H205" s="8">
        <v>3213.6</v>
      </c>
      <c r="I205" s="8">
        <v>0</v>
      </c>
      <c r="J205" s="8">
        <v>0</v>
      </c>
      <c r="K205" s="8">
        <v>25</v>
      </c>
      <c r="L205" s="8">
        <v>139.5</v>
      </c>
      <c r="M205" s="8">
        <v>0</v>
      </c>
      <c r="N205" s="8">
        <v>10421.700000000001</v>
      </c>
      <c r="O205" s="8">
        <v>10422</v>
      </c>
      <c r="P205" s="8">
        <v>0.3</v>
      </c>
      <c r="Q205" s="8">
        <v>0</v>
      </c>
    </row>
    <row r="206" spans="1:17" ht="15" thickBot="1" x14ac:dyDescent="0.4">
      <c r="A206" s="7" t="s">
        <v>164</v>
      </c>
      <c r="B206" s="8">
        <v>0</v>
      </c>
      <c r="C206" s="8">
        <v>422.5</v>
      </c>
      <c r="D206" s="8">
        <v>0</v>
      </c>
      <c r="E206" s="8">
        <v>189</v>
      </c>
      <c r="F206" s="8">
        <v>470.5</v>
      </c>
      <c r="G206" s="8">
        <v>5514.1</v>
      </c>
      <c r="H206" s="8">
        <v>3213.6</v>
      </c>
      <c r="I206" s="8">
        <v>303.5</v>
      </c>
      <c r="J206" s="8">
        <v>386</v>
      </c>
      <c r="K206" s="8">
        <v>0</v>
      </c>
      <c r="L206" s="8">
        <v>316.5</v>
      </c>
      <c r="M206" s="8">
        <v>0</v>
      </c>
      <c r="N206" s="8">
        <v>10815.8</v>
      </c>
      <c r="O206" s="8">
        <v>10816</v>
      </c>
      <c r="P206" s="8">
        <v>0.2</v>
      </c>
      <c r="Q206" s="8">
        <v>0</v>
      </c>
    </row>
    <row r="207" spans="1:17" ht="15" thickBot="1" x14ac:dyDescent="0.4">
      <c r="A207" s="7" t="s">
        <v>165</v>
      </c>
      <c r="B207" s="8">
        <v>0</v>
      </c>
      <c r="C207" s="8">
        <v>558</v>
      </c>
      <c r="D207" s="8">
        <v>0</v>
      </c>
      <c r="E207" s="8">
        <v>0</v>
      </c>
      <c r="F207" s="8">
        <v>1307.5</v>
      </c>
      <c r="G207" s="8">
        <v>5378.1</v>
      </c>
      <c r="H207" s="8">
        <v>3264.6</v>
      </c>
      <c r="I207" s="8">
        <v>0</v>
      </c>
      <c r="J207" s="8">
        <v>0</v>
      </c>
      <c r="K207" s="8">
        <v>25</v>
      </c>
      <c r="L207" s="8">
        <v>0</v>
      </c>
      <c r="M207" s="8">
        <v>0</v>
      </c>
      <c r="N207" s="8">
        <v>10533.2</v>
      </c>
      <c r="O207" s="8">
        <v>10533</v>
      </c>
      <c r="P207" s="8">
        <v>-0.2</v>
      </c>
      <c r="Q207" s="8">
        <v>0</v>
      </c>
    </row>
    <row r="208" spans="1:17" ht="15" thickBot="1" x14ac:dyDescent="0.4">
      <c r="A208" s="7" t="s">
        <v>166</v>
      </c>
      <c r="B208" s="8">
        <v>0</v>
      </c>
      <c r="C208" s="8">
        <v>558</v>
      </c>
      <c r="D208" s="8">
        <v>0</v>
      </c>
      <c r="E208" s="8">
        <v>0</v>
      </c>
      <c r="F208" s="8">
        <v>1173</v>
      </c>
      <c r="G208" s="8">
        <v>5276.1</v>
      </c>
      <c r="H208" s="8">
        <v>3264.6</v>
      </c>
      <c r="I208" s="8">
        <v>0</v>
      </c>
      <c r="J208" s="8">
        <v>0</v>
      </c>
      <c r="K208" s="8">
        <v>57.5</v>
      </c>
      <c r="L208" s="8">
        <v>0</v>
      </c>
      <c r="M208" s="8">
        <v>0</v>
      </c>
      <c r="N208" s="8">
        <v>10329.200000000001</v>
      </c>
      <c r="O208" s="8">
        <v>10329</v>
      </c>
      <c r="P208" s="8">
        <v>-0.2</v>
      </c>
      <c r="Q208" s="8">
        <v>0</v>
      </c>
    </row>
    <row r="209" spans="1:17" ht="15" thickBot="1" x14ac:dyDescent="0.4">
      <c r="A209" s="7" t="s">
        <v>167</v>
      </c>
      <c r="B209" s="8">
        <v>0</v>
      </c>
      <c r="C209" s="8">
        <v>558</v>
      </c>
      <c r="D209" s="8">
        <v>0</v>
      </c>
      <c r="E209" s="8">
        <v>0</v>
      </c>
      <c r="F209" s="8">
        <v>1307.5</v>
      </c>
      <c r="G209" s="8">
        <v>1917</v>
      </c>
      <c r="H209" s="8">
        <v>3264.6</v>
      </c>
      <c r="I209" s="8">
        <v>0</v>
      </c>
      <c r="J209" s="8">
        <v>0</v>
      </c>
      <c r="K209" s="8">
        <v>2620.1</v>
      </c>
      <c r="L209" s="8">
        <v>0</v>
      </c>
      <c r="M209" s="8">
        <v>0</v>
      </c>
      <c r="N209" s="8">
        <v>9667.2000000000007</v>
      </c>
      <c r="O209" s="8">
        <v>9667</v>
      </c>
      <c r="P209" s="8">
        <v>-0.2</v>
      </c>
      <c r="Q209" s="8">
        <v>0</v>
      </c>
    </row>
    <row r="210" spans="1:17" ht="15" thickBot="1" x14ac:dyDescent="0.4">
      <c r="A210" s="7" t="s">
        <v>168</v>
      </c>
      <c r="B210" s="8">
        <v>0</v>
      </c>
      <c r="C210" s="8">
        <v>418</v>
      </c>
      <c r="D210" s="8">
        <v>0</v>
      </c>
      <c r="E210" s="8">
        <v>189</v>
      </c>
      <c r="F210" s="8">
        <v>259</v>
      </c>
      <c r="G210" s="8">
        <v>5918.1</v>
      </c>
      <c r="H210" s="8">
        <v>3213.6</v>
      </c>
      <c r="I210" s="8">
        <v>729</v>
      </c>
      <c r="J210" s="8">
        <v>386</v>
      </c>
      <c r="K210" s="8">
        <v>0</v>
      </c>
      <c r="L210" s="8">
        <v>204</v>
      </c>
      <c r="M210" s="8">
        <v>0</v>
      </c>
      <c r="N210" s="8">
        <v>11316.8</v>
      </c>
      <c r="O210" s="8">
        <v>11317</v>
      </c>
      <c r="P210" s="8">
        <v>0.2</v>
      </c>
      <c r="Q210" s="8">
        <v>0</v>
      </c>
    </row>
    <row r="211" spans="1:17" ht="15" thickBot="1" x14ac:dyDescent="0.4">
      <c r="A211" s="7" t="s">
        <v>169</v>
      </c>
      <c r="B211" s="8">
        <v>0</v>
      </c>
      <c r="C211" s="8">
        <v>553.5</v>
      </c>
      <c r="D211" s="8">
        <v>0</v>
      </c>
      <c r="E211" s="8">
        <v>181</v>
      </c>
      <c r="F211" s="8">
        <v>931</v>
      </c>
      <c r="G211" s="8">
        <v>5378.1</v>
      </c>
      <c r="H211" s="8">
        <v>3213.6</v>
      </c>
      <c r="I211" s="8">
        <v>100</v>
      </c>
      <c r="J211" s="8">
        <v>100</v>
      </c>
      <c r="K211" s="8">
        <v>25</v>
      </c>
      <c r="L211" s="8">
        <v>139.5</v>
      </c>
      <c r="M211" s="8">
        <v>0</v>
      </c>
      <c r="N211" s="8">
        <v>10621.7</v>
      </c>
      <c r="O211" s="8">
        <v>10622</v>
      </c>
      <c r="P211" s="8">
        <v>0.3</v>
      </c>
      <c r="Q211" s="8">
        <v>0</v>
      </c>
    </row>
    <row r="212" spans="1:17" ht="15" thickBot="1" x14ac:dyDescent="0.4">
      <c r="A212" s="7" t="s">
        <v>170</v>
      </c>
      <c r="B212" s="8">
        <v>0</v>
      </c>
      <c r="C212" s="8">
        <v>553.5</v>
      </c>
      <c r="D212" s="8">
        <v>0</v>
      </c>
      <c r="E212" s="8">
        <v>181</v>
      </c>
      <c r="F212" s="8">
        <v>682.5</v>
      </c>
      <c r="G212" s="8">
        <v>5124.6000000000004</v>
      </c>
      <c r="H212" s="8">
        <v>3213.6</v>
      </c>
      <c r="I212" s="8">
        <v>0</v>
      </c>
      <c r="J212" s="8">
        <v>100</v>
      </c>
      <c r="K212" s="8">
        <v>59.5</v>
      </c>
      <c r="L212" s="8">
        <v>204</v>
      </c>
      <c r="M212" s="8">
        <v>0</v>
      </c>
      <c r="N212" s="8">
        <v>10118.700000000001</v>
      </c>
      <c r="O212" s="8">
        <v>10119</v>
      </c>
      <c r="P212" s="8">
        <v>0.3</v>
      </c>
      <c r="Q212" s="8">
        <v>0</v>
      </c>
    </row>
    <row r="213" spans="1:17" ht="15" thickBot="1" x14ac:dyDescent="0.4"/>
    <row r="214" spans="1:17" ht="15" thickBot="1" x14ac:dyDescent="0.4">
      <c r="A214" s="9" t="s">
        <v>64</v>
      </c>
      <c r="B214" s="10">
        <v>23801</v>
      </c>
    </row>
    <row r="215" spans="1:17" ht="15" thickBot="1" x14ac:dyDescent="0.4">
      <c r="A215" s="9" t="s">
        <v>283</v>
      </c>
      <c r="B215" s="10">
        <v>0</v>
      </c>
    </row>
    <row r="216" spans="1:17" ht="15" thickBot="1" x14ac:dyDescent="0.4">
      <c r="A216" s="9" t="s">
        <v>66</v>
      </c>
      <c r="B216" s="10">
        <v>471463.6</v>
      </c>
    </row>
    <row r="217" spans="1:17" ht="15" thickBot="1" x14ac:dyDescent="0.4">
      <c r="A217" s="9" t="s">
        <v>67</v>
      </c>
      <c r="B217" s="10">
        <v>471464</v>
      </c>
    </row>
    <row r="218" spans="1:17" ht="15" thickBot="1" x14ac:dyDescent="0.4">
      <c r="A218" s="9" t="s">
        <v>68</v>
      </c>
      <c r="B218" s="10">
        <v>-0.4</v>
      </c>
    </row>
    <row r="219" spans="1:17" ht="15" thickBot="1" x14ac:dyDescent="0.4">
      <c r="A219" s="9" t="s">
        <v>69</v>
      </c>
      <c r="B219" s="10"/>
    </row>
    <row r="220" spans="1:17" ht="15" thickBot="1" x14ac:dyDescent="0.4">
      <c r="A220" s="9" t="s">
        <v>70</v>
      </c>
      <c r="B220" s="10"/>
    </row>
    <row r="221" spans="1:17" ht="15" thickBot="1" x14ac:dyDescent="0.4">
      <c r="A221" s="9" t="s">
        <v>71</v>
      </c>
      <c r="B221" s="10">
        <v>0</v>
      </c>
    </row>
    <row r="223" spans="1:17" x14ac:dyDescent="0.35">
      <c r="A223" s="1" t="s">
        <v>95</v>
      </c>
    </row>
    <row r="225" spans="1:1" x14ac:dyDescent="0.35">
      <c r="A225" s="11" t="s">
        <v>449</v>
      </c>
    </row>
    <row r="226" spans="1:1" x14ac:dyDescent="0.35">
      <c r="A226" s="11" t="s">
        <v>536</v>
      </c>
    </row>
  </sheetData>
  <hyperlinks>
    <hyperlink ref="A223" r:id="rId1" display="https://miau.my-x.hu/myx-free/coco/test/554479520200123125928.html" xr:uid="{98437C72-2864-4070-A52F-8B6269CEA446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88BA-C138-4E6A-A7A7-C5D8C0F016B2}">
  <dimension ref="A1:B35"/>
  <sheetViews>
    <sheetView tabSelected="1" zoomScale="93" workbookViewId="0"/>
  </sheetViews>
  <sheetFormatPr defaultRowHeight="14.5" x14ac:dyDescent="0.35"/>
  <cols>
    <col min="1" max="1" width="19.81640625" bestFit="1" customWidth="1"/>
    <col min="2" max="2" width="137.6328125" bestFit="1" customWidth="1"/>
  </cols>
  <sheetData>
    <row r="1" spans="1:2" x14ac:dyDescent="0.35">
      <c r="A1" s="16" t="s">
        <v>373</v>
      </c>
      <c r="B1" s="16" t="s">
        <v>397</v>
      </c>
    </row>
    <row r="2" spans="1:2" x14ac:dyDescent="0.35">
      <c r="A2" t="s">
        <v>374</v>
      </c>
      <c r="B2" t="s">
        <v>375</v>
      </c>
    </row>
    <row r="3" spans="1:2" x14ac:dyDescent="0.35">
      <c r="A3" t="s">
        <v>376</v>
      </c>
      <c r="B3" t="s">
        <v>377</v>
      </c>
    </row>
    <row r="4" spans="1:2" x14ac:dyDescent="0.35">
      <c r="B4" s="1" t="s">
        <v>380</v>
      </c>
    </row>
    <row r="5" spans="1:2" x14ac:dyDescent="0.35">
      <c r="B5" s="1" t="s">
        <v>379</v>
      </c>
    </row>
    <row r="6" spans="1:2" x14ac:dyDescent="0.35">
      <c r="B6" s="1" t="s">
        <v>383</v>
      </c>
    </row>
    <row r="7" spans="1:2" x14ac:dyDescent="0.35">
      <c r="B7" t="s">
        <v>384</v>
      </c>
    </row>
    <row r="8" spans="1:2" x14ac:dyDescent="0.35">
      <c r="B8" t="s">
        <v>385</v>
      </c>
    </row>
    <row r="9" spans="1:2" x14ac:dyDescent="0.35">
      <c r="A9" t="s">
        <v>387</v>
      </c>
      <c r="B9" t="s">
        <v>386</v>
      </c>
    </row>
    <row r="10" spans="1:2" x14ac:dyDescent="0.35">
      <c r="A10" t="s">
        <v>388</v>
      </c>
      <c r="B10" t="s">
        <v>391</v>
      </c>
    </row>
    <row r="11" spans="1:2" x14ac:dyDescent="0.35">
      <c r="A11" t="s">
        <v>389</v>
      </c>
      <c r="B11" t="s">
        <v>392</v>
      </c>
    </row>
    <row r="12" spans="1:2" x14ac:dyDescent="0.35">
      <c r="A12" t="s">
        <v>390</v>
      </c>
      <c r="B12" t="s">
        <v>392</v>
      </c>
    </row>
    <row r="13" spans="1:2" x14ac:dyDescent="0.35">
      <c r="A13" s="18" t="s">
        <v>537</v>
      </c>
      <c r="B13" t="s">
        <v>541</v>
      </c>
    </row>
    <row r="14" spans="1:2" x14ac:dyDescent="0.35">
      <c r="A14" s="18" t="s">
        <v>538</v>
      </c>
      <c r="B14" t="s">
        <v>542</v>
      </c>
    </row>
    <row r="15" spans="1:2" x14ac:dyDescent="0.35">
      <c r="A15" s="18"/>
    </row>
    <row r="16" spans="1:2" x14ac:dyDescent="0.35">
      <c r="A16" s="25" t="s">
        <v>551</v>
      </c>
    </row>
    <row r="17" spans="1:2" x14ac:dyDescent="0.35">
      <c r="A17" s="25" t="s">
        <v>553</v>
      </c>
      <c r="B17" s="1" t="s">
        <v>552</v>
      </c>
    </row>
    <row r="18" spans="1:2" x14ac:dyDescent="0.35">
      <c r="B18" s="25" t="s">
        <v>554</v>
      </c>
    </row>
    <row r="19" spans="1:2" x14ac:dyDescent="0.35">
      <c r="B19" s="1"/>
    </row>
    <row r="20" spans="1:2" x14ac:dyDescent="0.35">
      <c r="A20" t="s">
        <v>393</v>
      </c>
    </row>
    <row r="21" spans="1:2" x14ac:dyDescent="0.35">
      <c r="B21" s="1" t="s">
        <v>394</v>
      </c>
    </row>
    <row r="22" spans="1:2" x14ac:dyDescent="0.35">
      <c r="B22" s="1" t="s">
        <v>395</v>
      </c>
    </row>
    <row r="23" spans="1:2" x14ac:dyDescent="0.35">
      <c r="B23" t="s">
        <v>396</v>
      </c>
    </row>
    <row r="24" spans="1:2" x14ac:dyDescent="0.35">
      <c r="B24" s="1" t="s">
        <v>539</v>
      </c>
    </row>
    <row r="25" spans="1:2" x14ac:dyDescent="0.35">
      <c r="A25" t="s">
        <v>540</v>
      </c>
    </row>
    <row r="26" spans="1:2" x14ac:dyDescent="0.35">
      <c r="B26" t="s">
        <v>543</v>
      </c>
    </row>
    <row r="27" spans="1:2" x14ac:dyDescent="0.35">
      <c r="B27" t="s">
        <v>544</v>
      </c>
    </row>
    <row r="28" spans="1:2" x14ac:dyDescent="0.35">
      <c r="B28" t="s">
        <v>545</v>
      </c>
    </row>
    <row r="29" spans="1:2" x14ac:dyDescent="0.35">
      <c r="B29" s="1" t="s">
        <v>560</v>
      </c>
    </row>
    <row r="31" spans="1:2" x14ac:dyDescent="0.35">
      <c r="A31" t="s">
        <v>546</v>
      </c>
      <c r="B31" t="s">
        <v>558</v>
      </c>
    </row>
    <row r="32" spans="1:2" x14ac:dyDescent="0.35">
      <c r="A32" t="s">
        <v>547</v>
      </c>
      <c r="B32" t="s">
        <v>555</v>
      </c>
    </row>
    <row r="33" spans="1:2" x14ac:dyDescent="0.35">
      <c r="A33" t="s">
        <v>548</v>
      </c>
      <c r="B33" t="s">
        <v>556</v>
      </c>
    </row>
    <row r="34" spans="1:2" x14ac:dyDescent="0.35">
      <c r="A34" t="s">
        <v>549</v>
      </c>
      <c r="B34" t="s">
        <v>557</v>
      </c>
    </row>
    <row r="35" spans="1:2" x14ac:dyDescent="0.35">
      <c r="A35" t="s">
        <v>550</v>
      </c>
      <c r="B35" s="1" t="s">
        <v>559</v>
      </c>
    </row>
  </sheetData>
  <hyperlinks>
    <hyperlink ref="B4" location="task!A3" display="[2]A = just the basic attributes column1 and column2" xr:uid="{37D174BC-055E-40CB-8EB9-EEF5A3D1179F}"/>
    <hyperlink ref="B5" location="task!A20" display="[2+2]A= basic attributes (2) and their inverse ranking views (+2)" xr:uid="{4669BA80-F596-4C14-8573-64BF7C1D5C88}"/>
    <hyperlink ref="B6" location="task!A37" display="[system-based] = basic operations involved in direct and inverse ways" xr:uid="{DEDF3AAD-2B1B-4295-85CA-0630BA7E711C}"/>
    <hyperlink ref="B21" location="task!P88" display="the riddle can be seen as a not-random-value-set for 13 and for 48 cases" xr:uid="{04F8E83B-F272-4E42-8069-ED8609E47686}"/>
    <hyperlink ref="B22" location="task!I20" display="the riddle seems to have a rule based just 2+2 attributes" xr:uid="{765CA303-BE1D-4492-A226-01B815D758DC}"/>
    <hyperlink ref="B24" location="'1vs2_48'!N113" display="the staircase-oriented approximation are not capable of an arbitrary fitted estimating in case of unknown raw inputs" xr:uid="{1B80F8DB-B3F3-4880-B832-55F3670F5951}"/>
    <hyperlink ref="B17" r:id="rId1" xr:uid="{020D4D7A-8FBA-4B87-BCFF-74B980CFB68E}"/>
    <hyperlink ref="B35" r:id="rId2" xr:uid="{7CEA6AAD-B227-48C1-BFA6-042B27FE9477}"/>
    <hyperlink ref="B29" r:id="rId3" xr:uid="{A656AA2B-2A31-4797-8F54-2F642030D95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demo</vt:lpstr>
      <vt:lpstr>task</vt:lpstr>
      <vt:lpstr>mcm_13</vt:lpstr>
      <vt:lpstr>std_13_48</vt:lpstr>
      <vt:lpstr>std_extra_13</vt:lpstr>
      <vt:lpstr>std_extra_48</vt:lpstr>
      <vt:lpstr>48vs1_47</vt:lpstr>
      <vt:lpstr>1vs2_48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2019-12-16T18:47:26Z</dcterms:created>
  <dcterms:modified xsi:type="dcterms:W3CDTF">2020-01-23T12:17:54Z</dcterms:modified>
</cp:coreProperties>
</file>