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8120\var\www\miau\data\miau\267\"/>
    </mc:Choice>
  </mc:AlternateContent>
  <xr:revisionPtr revIDLastSave="0" documentId="13_ncr:1_{B024F288-0BB2-47C5-8A66-06E8764DAE07}" xr6:coauthVersionLast="46" xr6:coauthVersionMax="46" xr10:uidLastSave="{00000000-0000-0000-0000-000000000000}"/>
  <bookViews>
    <workbookView xWindow="-108" yWindow="-108" windowWidth="23256" windowHeight="12720" activeTab="1" xr2:uid="{00000000-000D-0000-FFFF-FFFF00000000}"/>
  </bookViews>
  <sheets>
    <sheet name="NN_rank (2)" sheetId="10" r:id="rId1"/>
    <sheet name="NN_rank" sheetId="6" r:id="rId2"/>
    <sheet name="cocoY0" sheetId="9" r:id="rId3"/>
    <sheet name="NN_nyers" sheetId="8" r:id="rId4"/>
  </sheets>
  <definedNames>
    <definedName name="solver_adj" localSheetId="3" hidden="1">NN_nyers!$I$1:$M$1</definedName>
    <definedName name="solver_adj" localSheetId="1" hidden="1">NN_rank!$I$1:$M$3</definedName>
    <definedName name="solver_adj" localSheetId="0" hidden="1">'NN_rank (2)'!$I$1:$M$3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3" hidden="1">1</definedName>
    <definedName name="solver_drv" localSheetId="1" hidden="1">1</definedName>
    <definedName name="solver_drv" localSheetId="0" hidden="1">1</definedName>
    <definedName name="solver_eng" localSheetId="3" hidden="1">1</definedName>
    <definedName name="solver_eng" localSheetId="1" hidden="1">1</definedName>
    <definedName name="solver_eng" localSheetId="0" hidden="1">3</definedName>
    <definedName name="solver_est" localSheetId="3" hidden="1">1</definedName>
    <definedName name="solver_est" localSheetId="1" hidden="1">1</definedName>
    <definedName name="solver_est" localSheetId="0" hidden="1">1</definedName>
    <definedName name="solver_itr" localSheetId="3" hidden="1">2147483647</definedName>
    <definedName name="solver_itr" localSheetId="1" hidden="1">2147483647</definedName>
    <definedName name="solver_itr" localSheetId="0" hidden="1">2147483647</definedName>
    <definedName name="solver_lhs1" localSheetId="3" hidden="1">NN_nyers!$N$1</definedName>
    <definedName name="solver_lhs1" localSheetId="1" hidden="1">NN_rank!$I$1:$M$1</definedName>
    <definedName name="solver_lhs1" localSheetId="0" hidden="1">'NN_rank (2)'!$I$1:$M$3</definedName>
    <definedName name="solver_lhs2" localSheetId="1" hidden="1">NN_rank!$I$1:$M$1</definedName>
    <definedName name="solver_lhs2" localSheetId="0" hidden="1">'NN_rank (2)'!$I$1:$M$3</definedName>
    <definedName name="solver_mip" localSheetId="3" hidden="1">2147483647</definedName>
    <definedName name="solver_mip" localSheetId="1" hidden="1">2147483647</definedName>
    <definedName name="solver_mip" localSheetId="0" hidden="1">2147483647</definedName>
    <definedName name="solver_mni" localSheetId="3" hidden="1">30</definedName>
    <definedName name="solver_mni" localSheetId="1" hidden="1">30</definedName>
    <definedName name="solver_mni" localSheetId="0" hidden="1">30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3" hidden="1">2</definedName>
    <definedName name="solver_msl" localSheetId="1" hidden="1">2</definedName>
    <definedName name="solver_msl" localSheetId="0" hidden="1">2</definedName>
    <definedName name="solver_neg" localSheetId="3" hidden="1">1</definedName>
    <definedName name="solver_neg" localSheetId="1" hidden="1">1</definedName>
    <definedName name="solver_neg" localSheetId="0" hidden="1">1</definedName>
    <definedName name="solver_nod" localSheetId="3" hidden="1">2147483647</definedName>
    <definedName name="solver_nod" localSheetId="1" hidden="1">2147483647</definedName>
    <definedName name="solver_nod" localSheetId="0" hidden="1">2147483647</definedName>
    <definedName name="solver_num" localSheetId="3" hidden="1">0</definedName>
    <definedName name="solver_num" localSheetId="1" hidden="1">2</definedName>
    <definedName name="solver_num" localSheetId="0" hidden="1">2</definedName>
    <definedName name="solver_nwt" localSheetId="3" hidden="1">1</definedName>
    <definedName name="solver_nwt" localSheetId="1" hidden="1">1</definedName>
    <definedName name="solver_nwt" localSheetId="0" hidden="1">1</definedName>
    <definedName name="solver_opt" localSheetId="3" hidden="1">NN_nyers!$X$23</definedName>
    <definedName name="solver_opt" localSheetId="1" hidden="1">NN_rank!$X$21</definedName>
    <definedName name="solver_opt" localSheetId="0" hidden="1">'NN_rank (2)'!$X$21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3" hidden="1">1</definedName>
    <definedName name="solver_rbv" localSheetId="1" hidden="1">1</definedName>
    <definedName name="solver_rbv" localSheetId="0" hidden="1">1</definedName>
    <definedName name="solver_rel1" localSheetId="3" hidden="1">3</definedName>
    <definedName name="solver_rel1" localSheetId="1" hidden="1">1</definedName>
    <definedName name="solver_rel1" localSheetId="0" hidden="1">1</definedName>
    <definedName name="solver_rel2" localSheetId="1" hidden="1">3</definedName>
    <definedName name="solver_rel2" localSheetId="0" hidden="1">3</definedName>
    <definedName name="solver_rhs1" localSheetId="3" hidden="1">1</definedName>
    <definedName name="solver_rhs1" localSheetId="1" hidden="1">15</definedName>
    <definedName name="solver_rhs1" localSheetId="0" hidden="1">100</definedName>
    <definedName name="solver_rhs2" localSheetId="1" hidden="1">1</definedName>
    <definedName name="solver_rhs2" localSheetId="0" hidden="1">1</definedName>
    <definedName name="solver_rlx" localSheetId="3" hidden="1">2</definedName>
    <definedName name="solver_rlx" localSheetId="1" hidden="1">2</definedName>
    <definedName name="solver_rlx" localSheetId="0" hidden="1">2</definedName>
    <definedName name="solver_rsd" localSheetId="3" hidden="1">0</definedName>
    <definedName name="solver_rsd" localSheetId="1" hidden="1">0</definedName>
    <definedName name="solver_rsd" localSheetId="0" hidden="1">0</definedName>
    <definedName name="solver_scl" localSheetId="3" hidden="1">1</definedName>
    <definedName name="solver_scl" localSheetId="1" hidden="1">1</definedName>
    <definedName name="solver_scl" localSheetId="0" hidden="1">1</definedName>
    <definedName name="solver_sho" localSheetId="3" hidden="1">2</definedName>
    <definedName name="solver_sho" localSheetId="1" hidden="1">2</definedName>
    <definedName name="solver_sho" localSheetId="0" hidden="1">2</definedName>
    <definedName name="solver_ssz" localSheetId="3" hidden="1">100</definedName>
    <definedName name="solver_ssz" localSheetId="1" hidden="1">100</definedName>
    <definedName name="solver_ssz" localSheetId="0" hidden="1">100</definedName>
    <definedName name="solver_tim" localSheetId="3" hidden="1">2147483647</definedName>
    <definedName name="solver_tim" localSheetId="1" hidden="1">2147483647</definedName>
    <definedName name="solver_tim" localSheetId="0" hidden="1">2147483647</definedName>
    <definedName name="solver_tol" localSheetId="3" hidden="1">0.01</definedName>
    <definedName name="solver_tol" localSheetId="1" hidden="1">0.01</definedName>
    <definedName name="solver_tol" localSheetId="0" hidden="1">0.01</definedName>
    <definedName name="solver_typ" localSheetId="3" hidden="1">2</definedName>
    <definedName name="solver_typ" localSheetId="1" hidden="1">2</definedName>
    <definedName name="solver_typ" localSheetId="0" hidden="1">2</definedName>
    <definedName name="solver_val" localSheetId="3" hidden="1">0</definedName>
    <definedName name="solver_val" localSheetId="1" hidden="1">0</definedName>
    <definedName name="solver_val" localSheetId="0" hidden="1">0</definedName>
    <definedName name="solver_ver" localSheetId="3" hidden="1">3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0" l="1"/>
  <c r="T19" i="10"/>
  <c r="S19" i="10"/>
  <c r="R19" i="10"/>
  <c r="Q19" i="10"/>
  <c r="U18" i="10"/>
  <c r="T18" i="10"/>
  <c r="S18" i="10"/>
  <c r="R18" i="10"/>
  <c r="Q18" i="10"/>
  <c r="U17" i="10"/>
  <c r="T17" i="10"/>
  <c r="S17" i="10"/>
  <c r="R17" i="10"/>
  <c r="Q17" i="10"/>
  <c r="U16" i="10"/>
  <c r="T16" i="10"/>
  <c r="S16" i="10"/>
  <c r="R16" i="10"/>
  <c r="Q16" i="10"/>
  <c r="U15" i="10"/>
  <c r="T15" i="10"/>
  <c r="S15" i="10"/>
  <c r="R15" i="10"/>
  <c r="Q15" i="10"/>
  <c r="U14" i="10"/>
  <c r="T14" i="10"/>
  <c r="S14" i="10"/>
  <c r="R14" i="10"/>
  <c r="Q14" i="10"/>
  <c r="U13" i="10"/>
  <c r="T13" i="10"/>
  <c r="S13" i="10"/>
  <c r="R13" i="10"/>
  <c r="Q13" i="10"/>
  <c r="U12" i="10"/>
  <c r="T12" i="10"/>
  <c r="S12" i="10"/>
  <c r="R12" i="10"/>
  <c r="Q12" i="10"/>
  <c r="U11" i="10"/>
  <c r="T11" i="10"/>
  <c r="S11" i="10"/>
  <c r="R11" i="10"/>
  <c r="Q11" i="10"/>
  <c r="U10" i="10"/>
  <c r="T10" i="10"/>
  <c r="S10" i="10"/>
  <c r="R10" i="10"/>
  <c r="Q10" i="10"/>
  <c r="U9" i="10"/>
  <c r="T9" i="10"/>
  <c r="S9" i="10"/>
  <c r="R9" i="10"/>
  <c r="Q9" i="10"/>
  <c r="U8" i="10"/>
  <c r="T8" i="10"/>
  <c r="S8" i="10"/>
  <c r="R8" i="10"/>
  <c r="Q8" i="10"/>
  <c r="U7" i="10"/>
  <c r="T7" i="10"/>
  <c r="S7" i="10"/>
  <c r="R7" i="10"/>
  <c r="Q7" i="10"/>
  <c r="U6" i="10"/>
  <c r="T6" i="10"/>
  <c r="S6" i="10"/>
  <c r="R6" i="10"/>
  <c r="Q6" i="10"/>
  <c r="U5" i="10"/>
  <c r="T5" i="10"/>
  <c r="S5" i="10"/>
  <c r="R5" i="10"/>
  <c r="Q5" i="10"/>
  <c r="V19" i="10"/>
  <c r="P19" i="10"/>
  <c r="M19" i="10"/>
  <c r="L19" i="10"/>
  <c r="K19" i="10"/>
  <c r="J19" i="10"/>
  <c r="I19" i="10"/>
  <c r="H19" i="10"/>
  <c r="V18" i="10"/>
  <c r="M18" i="10"/>
  <c r="L18" i="10"/>
  <c r="K18" i="10"/>
  <c r="J18" i="10"/>
  <c r="I18" i="10"/>
  <c r="H18" i="10"/>
  <c r="P18" i="10" s="1"/>
  <c r="V17" i="10"/>
  <c r="M17" i="10"/>
  <c r="L17" i="10"/>
  <c r="K17" i="10"/>
  <c r="J17" i="10"/>
  <c r="I17" i="10"/>
  <c r="H17" i="10"/>
  <c r="P17" i="10" s="1"/>
  <c r="V16" i="10"/>
  <c r="M16" i="10"/>
  <c r="L16" i="10"/>
  <c r="K16" i="10"/>
  <c r="J16" i="10"/>
  <c r="I16" i="10"/>
  <c r="H16" i="10"/>
  <c r="P16" i="10" s="1"/>
  <c r="V15" i="10"/>
  <c r="P15" i="10"/>
  <c r="M15" i="10"/>
  <c r="L15" i="10"/>
  <c r="K15" i="10"/>
  <c r="J15" i="10"/>
  <c r="I15" i="10"/>
  <c r="H15" i="10"/>
  <c r="V14" i="10"/>
  <c r="M14" i="10"/>
  <c r="L14" i="10"/>
  <c r="K14" i="10"/>
  <c r="J14" i="10"/>
  <c r="I14" i="10"/>
  <c r="H14" i="10"/>
  <c r="P14" i="10" s="1"/>
  <c r="V13" i="10"/>
  <c r="M13" i="10"/>
  <c r="L13" i="10"/>
  <c r="K13" i="10"/>
  <c r="J13" i="10"/>
  <c r="I13" i="10"/>
  <c r="H13" i="10"/>
  <c r="P13" i="10" s="1"/>
  <c r="V12" i="10"/>
  <c r="M12" i="10"/>
  <c r="L12" i="10"/>
  <c r="K12" i="10"/>
  <c r="J12" i="10"/>
  <c r="I12" i="10"/>
  <c r="H12" i="10"/>
  <c r="P12" i="10" s="1"/>
  <c r="V11" i="10"/>
  <c r="P11" i="10"/>
  <c r="M11" i="10"/>
  <c r="L11" i="10"/>
  <c r="K11" i="10"/>
  <c r="J11" i="10"/>
  <c r="I11" i="10"/>
  <c r="H11" i="10"/>
  <c r="V10" i="10"/>
  <c r="M10" i="10"/>
  <c r="L10" i="10"/>
  <c r="K10" i="10"/>
  <c r="J10" i="10"/>
  <c r="I10" i="10"/>
  <c r="H10" i="10"/>
  <c r="P10" i="10" s="1"/>
  <c r="V9" i="10"/>
  <c r="M9" i="10"/>
  <c r="L9" i="10"/>
  <c r="K9" i="10"/>
  <c r="J9" i="10"/>
  <c r="I9" i="10"/>
  <c r="H9" i="10"/>
  <c r="P9" i="10" s="1"/>
  <c r="V8" i="10"/>
  <c r="M8" i="10"/>
  <c r="L8" i="10"/>
  <c r="K8" i="10"/>
  <c r="J8" i="10"/>
  <c r="I8" i="10"/>
  <c r="H8" i="10"/>
  <c r="P8" i="10" s="1"/>
  <c r="V7" i="10"/>
  <c r="P7" i="10"/>
  <c r="M7" i="10"/>
  <c r="L7" i="10"/>
  <c r="K7" i="10"/>
  <c r="J7" i="10"/>
  <c r="I7" i="10"/>
  <c r="H7" i="10"/>
  <c r="V6" i="10"/>
  <c r="M6" i="10"/>
  <c r="L6" i="10"/>
  <c r="K6" i="10"/>
  <c r="J6" i="10"/>
  <c r="I6" i="10"/>
  <c r="H6" i="10"/>
  <c r="P6" i="10" s="1"/>
  <c r="V5" i="10"/>
  <c r="V27" i="10" s="1"/>
  <c r="M5" i="10"/>
  <c r="L5" i="10"/>
  <c r="K5" i="10"/>
  <c r="J5" i="10"/>
  <c r="I5" i="10"/>
  <c r="H5" i="10"/>
  <c r="P5" i="10" s="1"/>
  <c r="V4" i="10"/>
  <c r="T4" i="10"/>
  <c r="M4" i="10"/>
  <c r="U4" i="10" s="1"/>
  <c r="L4" i="10"/>
  <c r="K4" i="10"/>
  <c r="S4" i="10" s="1"/>
  <c r="J4" i="10"/>
  <c r="R4" i="10" s="1"/>
  <c r="I4" i="10"/>
  <c r="Q4" i="10" s="1"/>
  <c r="I75" i="9"/>
  <c r="AB3" i="8"/>
  <c r="Q3" i="8"/>
  <c r="W6" i="10" l="1"/>
  <c r="X6" i="10" s="1"/>
  <c r="V21" i="10"/>
  <c r="W12" i="10"/>
  <c r="X12" i="10" s="1"/>
  <c r="W15" i="10"/>
  <c r="X15" i="10" s="1"/>
  <c r="W16" i="10"/>
  <c r="X16" i="10" s="1"/>
  <c r="W8" i="10"/>
  <c r="X8" i="10" s="1"/>
  <c r="W14" i="10"/>
  <c r="X14" i="10" s="1"/>
  <c r="W5" i="10"/>
  <c r="W9" i="10"/>
  <c r="X9" i="10" s="1"/>
  <c r="W10" i="10"/>
  <c r="X10" i="10" s="1"/>
  <c r="W18" i="10"/>
  <c r="X18" i="10" s="1"/>
  <c r="AG27" i="6"/>
  <c r="AG21" i="6"/>
  <c r="AG25" i="8"/>
  <c r="AG19" i="8"/>
  <c r="AC3" i="8"/>
  <c r="AD3" i="8"/>
  <c r="AE3" i="8"/>
  <c r="AF3" i="8"/>
  <c r="AC4" i="8"/>
  <c r="AD4" i="8"/>
  <c r="AE4" i="8"/>
  <c r="AF4" i="8"/>
  <c r="AC5" i="8"/>
  <c r="AD5" i="8"/>
  <c r="AE5" i="8"/>
  <c r="AF5" i="8"/>
  <c r="AC6" i="8"/>
  <c r="AD6" i="8"/>
  <c r="AE6" i="8"/>
  <c r="AF6" i="8"/>
  <c r="AC7" i="8"/>
  <c r="AD7" i="8"/>
  <c r="AE7" i="8"/>
  <c r="AF7" i="8"/>
  <c r="AC8" i="8"/>
  <c r="AD8" i="8"/>
  <c r="AE8" i="8"/>
  <c r="AF8" i="8"/>
  <c r="AC9" i="8"/>
  <c r="AD9" i="8"/>
  <c r="AE9" i="8"/>
  <c r="AF9" i="8"/>
  <c r="AC10" i="8"/>
  <c r="AD10" i="8"/>
  <c r="AE10" i="8"/>
  <c r="AF10" i="8"/>
  <c r="AC11" i="8"/>
  <c r="AD11" i="8"/>
  <c r="AE11" i="8"/>
  <c r="AF11" i="8"/>
  <c r="AC12" i="8"/>
  <c r="AD12" i="8"/>
  <c r="AE12" i="8"/>
  <c r="AF12" i="8"/>
  <c r="AC13" i="8"/>
  <c r="AD13" i="8"/>
  <c r="AE13" i="8"/>
  <c r="AF13" i="8"/>
  <c r="AC14" i="8"/>
  <c r="AD14" i="8"/>
  <c r="AE14" i="8"/>
  <c r="AF14" i="8"/>
  <c r="AC15" i="8"/>
  <c r="AD15" i="8"/>
  <c r="AE15" i="8"/>
  <c r="AF15" i="8"/>
  <c r="AC16" i="8"/>
  <c r="AD16" i="8"/>
  <c r="AE16" i="8"/>
  <c r="AF16" i="8"/>
  <c r="AC17" i="8"/>
  <c r="AD17" i="8"/>
  <c r="AE17" i="8"/>
  <c r="AF17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Q4" i="8"/>
  <c r="V3" i="8"/>
  <c r="V17" i="8"/>
  <c r="U17" i="8"/>
  <c r="T17" i="8"/>
  <c r="S17" i="8"/>
  <c r="R17" i="8"/>
  <c r="Q17" i="8"/>
  <c r="M17" i="8"/>
  <c r="L17" i="8"/>
  <c r="K17" i="8"/>
  <c r="J17" i="8"/>
  <c r="I17" i="8"/>
  <c r="H17" i="8"/>
  <c r="P17" i="8" s="1"/>
  <c r="V16" i="8"/>
  <c r="U16" i="8"/>
  <c r="T16" i="8"/>
  <c r="S16" i="8"/>
  <c r="R16" i="8"/>
  <c r="W16" i="8" s="1"/>
  <c r="X16" i="8" s="1"/>
  <c r="Q16" i="8"/>
  <c r="M16" i="8"/>
  <c r="L16" i="8"/>
  <c r="K16" i="8"/>
  <c r="J16" i="8"/>
  <c r="I16" i="8"/>
  <c r="H16" i="8"/>
  <c r="P16" i="8" s="1"/>
  <c r="V15" i="8"/>
  <c r="U15" i="8"/>
  <c r="T15" i="8"/>
  <c r="S15" i="8"/>
  <c r="R15" i="8"/>
  <c r="Q15" i="8"/>
  <c r="P15" i="8"/>
  <c r="M15" i="8"/>
  <c r="L15" i="8"/>
  <c r="K15" i="8"/>
  <c r="J15" i="8"/>
  <c r="I15" i="8"/>
  <c r="H15" i="8"/>
  <c r="V14" i="8"/>
  <c r="U14" i="8"/>
  <c r="T14" i="8"/>
  <c r="S14" i="8"/>
  <c r="R14" i="8"/>
  <c r="Q14" i="8"/>
  <c r="M14" i="8"/>
  <c r="L14" i="8"/>
  <c r="K14" i="8"/>
  <c r="J14" i="8"/>
  <c r="I14" i="8"/>
  <c r="H14" i="8"/>
  <c r="P14" i="8" s="1"/>
  <c r="V13" i="8"/>
  <c r="U13" i="8"/>
  <c r="T13" i="8"/>
  <c r="S13" i="8"/>
  <c r="R13" i="8"/>
  <c r="Q13" i="8"/>
  <c r="P13" i="8"/>
  <c r="M13" i="8"/>
  <c r="L13" i="8"/>
  <c r="K13" i="8"/>
  <c r="J13" i="8"/>
  <c r="I13" i="8"/>
  <c r="H13" i="8"/>
  <c r="V12" i="8"/>
  <c r="U12" i="8"/>
  <c r="T12" i="8"/>
  <c r="S12" i="8"/>
  <c r="R12" i="8"/>
  <c r="Q12" i="8"/>
  <c r="M12" i="8"/>
  <c r="L12" i="8"/>
  <c r="K12" i="8"/>
  <c r="J12" i="8"/>
  <c r="I12" i="8"/>
  <c r="H12" i="8"/>
  <c r="P12" i="8" s="1"/>
  <c r="V11" i="8"/>
  <c r="U11" i="8"/>
  <c r="T11" i="8"/>
  <c r="S11" i="8"/>
  <c r="R11" i="8"/>
  <c r="Q11" i="8"/>
  <c r="M11" i="8"/>
  <c r="L11" i="8"/>
  <c r="K11" i="8"/>
  <c r="J11" i="8"/>
  <c r="I11" i="8"/>
  <c r="H11" i="8"/>
  <c r="P11" i="8" s="1"/>
  <c r="V10" i="8"/>
  <c r="U10" i="8"/>
  <c r="T10" i="8"/>
  <c r="S10" i="8"/>
  <c r="R10" i="8"/>
  <c r="Q10" i="8"/>
  <c r="M10" i="8"/>
  <c r="L10" i="8"/>
  <c r="K10" i="8"/>
  <c r="J10" i="8"/>
  <c r="I10" i="8"/>
  <c r="H10" i="8"/>
  <c r="P10" i="8" s="1"/>
  <c r="V9" i="8"/>
  <c r="U9" i="8"/>
  <c r="T9" i="8"/>
  <c r="S9" i="8"/>
  <c r="R9" i="8"/>
  <c r="Q9" i="8"/>
  <c r="W9" i="8" s="1"/>
  <c r="X9" i="8" s="1"/>
  <c r="M9" i="8"/>
  <c r="L9" i="8"/>
  <c r="K9" i="8"/>
  <c r="J9" i="8"/>
  <c r="I9" i="8"/>
  <c r="H9" i="8"/>
  <c r="P9" i="8" s="1"/>
  <c r="V8" i="8"/>
  <c r="U8" i="8"/>
  <c r="W8" i="8" s="1"/>
  <c r="X8" i="8" s="1"/>
  <c r="T8" i="8"/>
  <c r="S8" i="8"/>
  <c r="R8" i="8"/>
  <c r="Q8" i="8"/>
  <c r="M8" i="8"/>
  <c r="L8" i="8"/>
  <c r="K8" i="8"/>
  <c r="J8" i="8"/>
  <c r="I8" i="8"/>
  <c r="H8" i="8"/>
  <c r="P8" i="8" s="1"/>
  <c r="V7" i="8"/>
  <c r="U7" i="8"/>
  <c r="T7" i="8"/>
  <c r="S7" i="8"/>
  <c r="R7" i="8"/>
  <c r="Q7" i="8"/>
  <c r="M7" i="8"/>
  <c r="L7" i="8"/>
  <c r="K7" i="8"/>
  <c r="J7" i="8"/>
  <c r="I7" i="8"/>
  <c r="H7" i="8"/>
  <c r="P7" i="8" s="1"/>
  <c r="V6" i="8"/>
  <c r="U6" i="8"/>
  <c r="T6" i="8"/>
  <c r="S6" i="8"/>
  <c r="R6" i="8"/>
  <c r="Q6" i="8"/>
  <c r="M6" i="8"/>
  <c r="L6" i="8"/>
  <c r="K6" i="8"/>
  <c r="J6" i="8"/>
  <c r="I6" i="8"/>
  <c r="H6" i="8"/>
  <c r="P6" i="8" s="1"/>
  <c r="V5" i="8"/>
  <c r="U5" i="8"/>
  <c r="T5" i="8"/>
  <c r="S5" i="8"/>
  <c r="R5" i="8"/>
  <c r="Q5" i="8"/>
  <c r="P5" i="8"/>
  <c r="M5" i="8"/>
  <c r="L5" i="8"/>
  <c r="K5" i="8"/>
  <c r="J5" i="8"/>
  <c r="I5" i="8"/>
  <c r="H5" i="8"/>
  <c r="V4" i="8"/>
  <c r="U4" i="8"/>
  <c r="T4" i="8"/>
  <c r="S4" i="8"/>
  <c r="R4" i="8"/>
  <c r="P4" i="8"/>
  <c r="M4" i="8"/>
  <c r="L4" i="8"/>
  <c r="K4" i="8"/>
  <c r="J4" i="8"/>
  <c r="I4" i="8"/>
  <c r="H4" i="8"/>
  <c r="U3" i="8"/>
  <c r="T3" i="8"/>
  <c r="S3" i="8"/>
  <c r="R3" i="8"/>
  <c r="M3" i="8"/>
  <c r="L3" i="8"/>
  <c r="K3" i="8"/>
  <c r="J3" i="8"/>
  <c r="I3" i="8"/>
  <c r="H3" i="8"/>
  <c r="P3" i="8" s="1"/>
  <c r="V2" i="8"/>
  <c r="M2" i="8"/>
  <c r="U2" i="8" s="1"/>
  <c r="L2" i="8"/>
  <c r="T2" i="8" s="1"/>
  <c r="K2" i="8"/>
  <c r="S2" i="8" s="1"/>
  <c r="J2" i="8"/>
  <c r="R2" i="8" s="1"/>
  <c r="I2" i="8"/>
  <c r="Q2" i="8" s="1"/>
  <c r="N1" i="8"/>
  <c r="W17" i="10" l="1"/>
  <c r="X17" i="10" s="1"/>
  <c r="W7" i="10"/>
  <c r="X7" i="10" s="1"/>
  <c r="X5" i="10"/>
  <c r="W13" i="10"/>
  <c r="X13" i="10" s="1"/>
  <c r="W19" i="10"/>
  <c r="X19" i="10" s="1"/>
  <c r="W11" i="10"/>
  <c r="X11" i="10" s="1"/>
  <c r="V19" i="8"/>
  <c r="W7" i="8"/>
  <c r="W17" i="8"/>
  <c r="X17" i="8" s="1"/>
  <c r="W3" i="8"/>
  <c r="W15" i="8"/>
  <c r="X15" i="8" s="1"/>
  <c r="AH10" i="8"/>
  <c r="AI10" i="8" s="1"/>
  <c r="AH12" i="8"/>
  <c r="AI12" i="8" s="1"/>
  <c r="AH4" i="8"/>
  <c r="AI4" i="8" s="1"/>
  <c r="AH8" i="8"/>
  <c r="AI8" i="8" s="1"/>
  <c r="AH11" i="8"/>
  <c r="AI11" i="8" s="1"/>
  <c r="AH16" i="8"/>
  <c r="AI16" i="8" s="1"/>
  <c r="AH3" i="8"/>
  <c r="AH9" i="8"/>
  <c r="AI9" i="8" s="1"/>
  <c r="AH17" i="8"/>
  <c r="AI17" i="8" s="1"/>
  <c r="AH7" i="8"/>
  <c r="AI7" i="8" s="1"/>
  <c r="AH15" i="8"/>
  <c r="AI15" i="8" s="1"/>
  <c r="AH14" i="8"/>
  <c r="AI14" i="8" s="1"/>
  <c r="AH6" i="8"/>
  <c r="AI6" i="8" s="1"/>
  <c r="AH13" i="8"/>
  <c r="AI13" i="8" s="1"/>
  <c r="AH5" i="8"/>
  <c r="AI5" i="8" s="1"/>
  <c r="X7" i="8"/>
  <c r="W11" i="8"/>
  <c r="W6" i="8"/>
  <c r="X6" i="8" s="1"/>
  <c r="W14" i="8"/>
  <c r="X14" i="8" s="1"/>
  <c r="W10" i="8"/>
  <c r="X10" i="8" s="1"/>
  <c r="W5" i="8"/>
  <c r="X5" i="8" s="1"/>
  <c r="W13" i="8"/>
  <c r="X13" i="8" s="1"/>
  <c r="V25" i="8"/>
  <c r="X11" i="8"/>
  <c r="W4" i="8"/>
  <c r="X4" i="8" s="1"/>
  <c r="W12" i="8"/>
  <c r="X12" i="8" s="1"/>
  <c r="X3" i="8"/>
  <c r="T18" i="6"/>
  <c r="S18" i="6"/>
  <c r="U16" i="6"/>
  <c r="Q16" i="6"/>
  <c r="S15" i="6"/>
  <c r="S14" i="6"/>
  <c r="U13" i="6"/>
  <c r="T13" i="6"/>
  <c r="U12" i="6"/>
  <c r="Q12" i="6"/>
  <c r="T10" i="6"/>
  <c r="S10" i="6"/>
  <c r="T9" i="6"/>
  <c r="Q8" i="6"/>
  <c r="R7" i="6"/>
  <c r="U5" i="6"/>
  <c r="V19" i="6"/>
  <c r="M19" i="6"/>
  <c r="AF19" i="6" s="1"/>
  <c r="L19" i="6"/>
  <c r="AE19" i="6" s="1"/>
  <c r="K19" i="6"/>
  <c r="AD19" i="6" s="1"/>
  <c r="J19" i="6"/>
  <c r="AC19" i="6" s="1"/>
  <c r="I19" i="6"/>
  <c r="AB19" i="6" s="1"/>
  <c r="AH19" i="6" s="1"/>
  <c r="AI19" i="6" s="1"/>
  <c r="H19" i="6"/>
  <c r="P19" i="6" s="1"/>
  <c r="V18" i="6"/>
  <c r="P18" i="6"/>
  <c r="M18" i="6"/>
  <c r="AF18" i="6" s="1"/>
  <c r="L18" i="6"/>
  <c r="AE18" i="6" s="1"/>
  <c r="K18" i="6"/>
  <c r="AD18" i="6" s="1"/>
  <c r="J18" i="6"/>
  <c r="AC18" i="6" s="1"/>
  <c r="I18" i="6"/>
  <c r="AB18" i="6" s="1"/>
  <c r="AH18" i="6" s="1"/>
  <c r="AI18" i="6" s="1"/>
  <c r="H18" i="6"/>
  <c r="V17" i="6"/>
  <c r="M17" i="6"/>
  <c r="AF17" i="6" s="1"/>
  <c r="L17" i="6"/>
  <c r="AE17" i="6" s="1"/>
  <c r="K17" i="6"/>
  <c r="AD17" i="6" s="1"/>
  <c r="J17" i="6"/>
  <c r="AC17" i="6" s="1"/>
  <c r="I17" i="6"/>
  <c r="AB17" i="6" s="1"/>
  <c r="AH17" i="6" s="1"/>
  <c r="AI17" i="6" s="1"/>
  <c r="H17" i="6"/>
  <c r="P17" i="6" s="1"/>
  <c r="V16" i="6"/>
  <c r="M16" i="6"/>
  <c r="AF16" i="6" s="1"/>
  <c r="L16" i="6"/>
  <c r="AE16" i="6" s="1"/>
  <c r="K16" i="6"/>
  <c r="AD16" i="6" s="1"/>
  <c r="J16" i="6"/>
  <c r="AC16" i="6" s="1"/>
  <c r="I16" i="6"/>
  <c r="AB16" i="6" s="1"/>
  <c r="AH16" i="6" s="1"/>
  <c r="AI16" i="6" s="1"/>
  <c r="H16" i="6"/>
  <c r="P16" i="6" s="1"/>
  <c r="V15" i="6"/>
  <c r="M15" i="6"/>
  <c r="AF15" i="6" s="1"/>
  <c r="L15" i="6"/>
  <c r="AE15" i="6" s="1"/>
  <c r="K15" i="6"/>
  <c r="AD15" i="6" s="1"/>
  <c r="J15" i="6"/>
  <c r="AC15" i="6" s="1"/>
  <c r="I15" i="6"/>
  <c r="AB15" i="6" s="1"/>
  <c r="AH15" i="6" s="1"/>
  <c r="AI15" i="6" s="1"/>
  <c r="H15" i="6"/>
  <c r="P15" i="6" s="1"/>
  <c r="V14" i="6"/>
  <c r="P14" i="6"/>
  <c r="M14" i="6"/>
  <c r="AF14" i="6" s="1"/>
  <c r="L14" i="6"/>
  <c r="AE14" i="6" s="1"/>
  <c r="K14" i="6"/>
  <c r="AD14" i="6" s="1"/>
  <c r="J14" i="6"/>
  <c r="AC14" i="6" s="1"/>
  <c r="I14" i="6"/>
  <c r="AB14" i="6" s="1"/>
  <c r="AH14" i="6" s="1"/>
  <c r="AI14" i="6" s="1"/>
  <c r="H14" i="6"/>
  <c r="V13" i="6"/>
  <c r="P13" i="6"/>
  <c r="M13" i="6"/>
  <c r="AF13" i="6" s="1"/>
  <c r="L13" i="6"/>
  <c r="AE13" i="6" s="1"/>
  <c r="K13" i="6"/>
  <c r="AD13" i="6" s="1"/>
  <c r="J13" i="6"/>
  <c r="AC13" i="6" s="1"/>
  <c r="I13" i="6"/>
  <c r="AB13" i="6" s="1"/>
  <c r="AH13" i="6" s="1"/>
  <c r="AI13" i="6" s="1"/>
  <c r="H13" i="6"/>
  <c r="V12" i="6"/>
  <c r="P12" i="6"/>
  <c r="M12" i="6"/>
  <c r="AF12" i="6" s="1"/>
  <c r="L12" i="6"/>
  <c r="AE12" i="6" s="1"/>
  <c r="K12" i="6"/>
  <c r="AD12" i="6" s="1"/>
  <c r="J12" i="6"/>
  <c r="AC12" i="6" s="1"/>
  <c r="AH12" i="6" s="1"/>
  <c r="AI12" i="6" s="1"/>
  <c r="I12" i="6"/>
  <c r="AB12" i="6" s="1"/>
  <c r="H12" i="6"/>
  <c r="V11" i="6"/>
  <c r="P11" i="6"/>
  <c r="M11" i="6"/>
  <c r="AF11" i="6" s="1"/>
  <c r="L11" i="6"/>
  <c r="AE11" i="6" s="1"/>
  <c r="K11" i="6"/>
  <c r="AD11" i="6" s="1"/>
  <c r="J11" i="6"/>
  <c r="AC11" i="6" s="1"/>
  <c r="AH11" i="6" s="1"/>
  <c r="AI11" i="6" s="1"/>
  <c r="I11" i="6"/>
  <c r="AB11" i="6" s="1"/>
  <c r="H11" i="6"/>
  <c r="V10" i="6"/>
  <c r="P10" i="6"/>
  <c r="M10" i="6"/>
  <c r="AF10" i="6" s="1"/>
  <c r="L10" i="6"/>
  <c r="AE10" i="6" s="1"/>
  <c r="K10" i="6"/>
  <c r="AD10" i="6" s="1"/>
  <c r="J10" i="6"/>
  <c r="AC10" i="6" s="1"/>
  <c r="AH10" i="6" s="1"/>
  <c r="AI10" i="6" s="1"/>
  <c r="I10" i="6"/>
  <c r="AB10" i="6" s="1"/>
  <c r="H10" i="6"/>
  <c r="V9" i="6"/>
  <c r="M9" i="6"/>
  <c r="AF9" i="6" s="1"/>
  <c r="L9" i="6"/>
  <c r="AE9" i="6" s="1"/>
  <c r="K9" i="6"/>
  <c r="AD9" i="6" s="1"/>
  <c r="J9" i="6"/>
  <c r="AC9" i="6" s="1"/>
  <c r="I9" i="6"/>
  <c r="AB9" i="6" s="1"/>
  <c r="AH9" i="6" s="1"/>
  <c r="AI9" i="6" s="1"/>
  <c r="H9" i="6"/>
  <c r="P9" i="6" s="1"/>
  <c r="V8" i="6"/>
  <c r="M8" i="6"/>
  <c r="AF8" i="6" s="1"/>
  <c r="L8" i="6"/>
  <c r="AE8" i="6" s="1"/>
  <c r="K8" i="6"/>
  <c r="AD8" i="6" s="1"/>
  <c r="J8" i="6"/>
  <c r="AC8" i="6" s="1"/>
  <c r="I8" i="6"/>
  <c r="AB8" i="6" s="1"/>
  <c r="AH8" i="6" s="1"/>
  <c r="AI8" i="6" s="1"/>
  <c r="H8" i="6"/>
  <c r="P8" i="6" s="1"/>
  <c r="V7" i="6"/>
  <c r="M7" i="6"/>
  <c r="AF7" i="6" s="1"/>
  <c r="L7" i="6"/>
  <c r="AE7" i="6" s="1"/>
  <c r="K7" i="6"/>
  <c r="AD7" i="6" s="1"/>
  <c r="J7" i="6"/>
  <c r="AC7" i="6" s="1"/>
  <c r="I7" i="6"/>
  <c r="AB7" i="6" s="1"/>
  <c r="AH7" i="6" s="1"/>
  <c r="AI7" i="6" s="1"/>
  <c r="H7" i="6"/>
  <c r="P7" i="6" s="1"/>
  <c r="V6" i="6"/>
  <c r="M6" i="6"/>
  <c r="AF6" i="6" s="1"/>
  <c r="L6" i="6"/>
  <c r="AE6" i="6" s="1"/>
  <c r="K6" i="6"/>
  <c r="AD6" i="6" s="1"/>
  <c r="J6" i="6"/>
  <c r="AC6" i="6" s="1"/>
  <c r="I6" i="6"/>
  <c r="AB6" i="6" s="1"/>
  <c r="AH6" i="6" s="1"/>
  <c r="AI6" i="6" s="1"/>
  <c r="H6" i="6"/>
  <c r="P6" i="6" s="1"/>
  <c r="V5" i="6"/>
  <c r="V27" i="6" s="1"/>
  <c r="M5" i="6"/>
  <c r="AF5" i="6" s="1"/>
  <c r="L5" i="6"/>
  <c r="AE5" i="6" s="1"/>
  <c r="K5" i="6"/>
  <c r="AD5" i="6" s="1"/>
  <c r="J5" i="6"/>
  <c r="AC5" i="6" s="1"/>
  <c r="I5" i="6"/>
  <c r="H5" i="6"/>
  <c r="P5" i="6" s="1"/>
  <c r="V4" i="6"/>
  <c r="M4" i="6"/>
  <c r="U4" i="6" s="1"/>
  <c r="L4" i="6"/>
  <c r="T4" i="6" s="1"/>
  <c r="K4" i="6"/>
  <c r="S4" i="6" s="1"/>
  <c r="J4" i="6"/>
  <c r="R4" i="6" s="1"/>
  <c r="I4" i="6"/>
  <c r="Q4" i="6" s="1"/>
  <c r="X21" i="10" l="1"/>
  <c r="W21" i="10"/>
  <c r="X23" i="10" s="1"/>
  <c r="W27" i="10"/>
  <c r="T5" i="6"/>
  <c r="U8" i="6"/>
  <c r="R15" i="6"/>
  <c r="Q9" i="6"/>
  <c r="R12" i="6"/>
  <c r="Q17" i="6"/>
  <c r="Q6" i="6"/>
  <c r="T7" i="6"/>
  <c r="R9" i="6"/>
  <c r="U10" i="6"/>
  <c r="S12" i="6"/>
  <c r="Q14" i="6"/>
  <c r="T15" i="6"/>
  <c r="R17" i="6"/>
  <c r="U18" i="6"/>
  <c r="S7" i="6"/>
  <c r="R6" i="6"/>
  <c r="U7" i="6"/>
  <c r="S9" i="6"/>
  <c r="Q11" i="6"/>
  <c r="T12" i="6"/>
  <c r="R14" i="6"/>
  <c r="U15" i="6"/>
  <c r="S17" i="6"/>
  <c r="Q19" i="6"/>
  <c r="S6" i="6"/>
  <c r="R11" i="6"/>
  <c r="T6" i="6"/>
  <c r="R8" i="6"/>
  <c r="U9" i="6"/>
  <c r="S11" i="6"/>
  <c r="Q13" i="6"/>
  <c r="T14" i="6"/>
  <c r="R16" i="6"/>
  <c r="U17" i="6"/>
  <c r="S19" i="6"/>
  <c r="W25" i="8"/>
  <c r="R19" i="6"/>
  <c r="AB5" i="6"/>
  <c r="AH5" i="6" s="1"/>
  <c r="AI5" i="6" s="1"/>
  <c r="Q5" i="6"/>
  <c r="R5" i="6"/>
  <c r="U6" i="6"/>
  <c r="S8" i="6"/>
  <c r="Q10" i="6"/>
  <c r="T11" i="6"/>
  <c r="R13" i="6"/>
  <c r="U14" i="6"/>
  <c r="S16" i="6"/>
  <c r="Q18" i="6"/>
  <c r="T19" i="6"/>
  <c r="T17" i="6"/>
  <c r="S5" i="6"/>
  <c r="Q7" i="6"/>
  <c r="T8" i="6"/>
  <c r="R10" i="6"/>
  <c r="U11" i="6"/>
  <c r="S13" i="6"/>
  <c r="Q15" i="6"/>
  <c r="T16" i="6"/>
  <c r="R18" i="6"/>
  <c r="U19" i="6"/>
  <c r="AI21" i="6"/>
  <c r="AH21" i="6"/>
  <c r="AI23" i="6" s="1"/>
  <c r="AH27" i="6"/>
  <c r="W19" i="8"/>
  <c r="X21" i="8" s="1"/>
  <c r="AH25" i="8"/>
  <c r="AI3" i="8"/>
  <c r="AI19" i="8" s="1"/>
  <c r="AH19" i="8"/>
  <c r="AI21" i="8" s="1"/>
  <c r="X19" i="8"/>
  <c r="V21" i="6"/>
  <c r="X25" i="10" l="1"/>
  <c r="W14" i="6"/>
  <c r="X14" i="6" s="1"/>
  <c r="W19" i="6"/>
  <c r="X19" i="6" s="1"/>
  <c r="W8" i="6"/>
  <c r="X8" i="6" s="1"/>
  <c r="W12" i="6"/>
  <c r="X12" i="6" s="1"/>
  <c r="W16" i="6"/>
  <c r="X16" i="6" s="1"/>
  <c r="W11" i="6"/>
  <c r="X11" i="6" s="1"/>
  <c r="W9" i="6"/>
  <c r="X9" i="6" s="1"/>
  <c r="W15" i="6"/>
  <c r="X15" i="6" s="1"/>
  <c r="W13" i="6"/>
  <c r="X13" i="6" s="1"/>
  <c r="W17" i="6"/>
  <c r="X17" i="6" s="1"/>
  <c r="W7" i="6"/>
  <c r="X7" i="6" s="1"/>
  <c r="W18" i="6"/>
  <c r="X18" i="6" s="1"/>
  <c r="W10" i="6"/>
  <c r="X10" i="6" s="1"/>
  <c r="W6" i="6"/>
  <c r="X6" i="6" s="1"/>
  <c r="W5" i="6"/>
  <c r="X23" i="8"/>
  <c r="AI25" i="6"/>
  <c r="AI23" i="8"/>
  <c r="W21" i="6" l="1"/>
  <c r="X23" i="6" s="1"/>
  <c r="W27" i="6"/>
  <c r="X5" i="6"/>
  <c r="X21" i="6" s="1"/>
  <c r="X25" i="6" l="1"/>
</calcChain>
</file>

<file path=xl/sharedStrings.xml><?xml version="1.0" encoding="utf-8"?>
<sst xmlns="http://schemas.openxmlformats.org/spreadsheetml/2006/main" count="367" uniqueCount="142">
  <si>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</si>
  <si>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</si>
  <si>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</si>
  <si>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</si>
  <si>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</si>
  <si>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</si>
  <si>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</si>
  <si>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</si>
  <si>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</si>
  <si>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</si>
  <si>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</si>
  <si>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</si>
  <si>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</si>
  <si>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</si>
  <si>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</si>
  <si>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A1</t>
  </si>
  <si>
    <t>A2</t>
  </si>
  <si>
    <t>A3</t>
  </si>
  <si>
    <t>A4</t>
  </si>
  <si>
    <t>A5</t>
  </si>
  <si>
    <t>rnd(1-100)</t>
  </si>
  <si>
    <t>irány</t>
  </si>
  <si>
    <t>rank</t>
  </si>
  <si>
    <t>Y0</t>
  </si>
  <si>
    <t>súlyok</t>
  </si>
  <si>
    <t>részletek</t>
  </si>
  <si>
    <t>Ybecslés</t>
  </si>
  <si>
    <t>eltérés</t>
  </si>
  <si>
    <t>hiba</t>
  </si>
  <si>
    <t>szum</t>
  </si>
  <si>
    <t>hiba2</t>
  </si>
  <si>
    <t>hiba3</t>
  </si>
  <si>
    <t>szórás</t>
  </si>
  <si>
    <t>additív</t>
  </si>
  <si>
    <t>csak nyers</t>
  </si>
  <si>
    <t>csak rank</t>
  </si>
  <si>
    <t>WAM</t>
  </si>
  <si>
    <t>súlyok+</t>
  </si>
  <si>
    <t>súlyok-</t>
  </si>
  <si>
    <t>küszöb(+/-)</t>
  </si>
  <si>
    <t>NN</t>
  </si>
  <si>
    <t>Azonos�t�:</t>
  </si>
  <si>
    <t>Objektumok:</t>
  </si>
  <si>
    <t>Attrib�tumok:</t>
  </si>
  <si>
    <t>Lepcs�k:</t>
  </si>
  <si>
    <t>Eltol�s:</t>
  </si>
  <si>
    <t>Le�r�s:</t>
  </si>
  <si>
    <t>COCO Y0: 6971050</t>
  </si>
  <si>
    <t>Rangsor</t>
  </si>
  <si>
    <t>X(A1)</t>
  </si>
  <si>
    <t>X(A2)</t>
  </si>
  <si>
    <t>X(A3)</t>
  </si>
  <si>
    <t>X(A4)</t>
  </si>
  <si>
    <t>X(A5)</t>
  </si>
  <si>
    <t>Y(A6)</t>
  </si>
  <si>
    <t>L�pcs�k(1)</t>
  </si>
  <si>
    <t>S1</t>
  </si>
  <si>
    <t>(35+972)/(2)=503.5</t>
  </si>
  <si>
    <t>(14+14)/(2)=14</t>
  </si>
  <si>
    <t>(14+16)/(2)=15</t>
  </si>
  <si>
    <t>(36+43)/(2)=39.5</t>
  </si>
  <si>
    <t>(967+39)/(2)=503</t>
  </si>
  <si>
    <t>S2</t>
  </si>
  <si>
    <t>(21+969)/(2)=495</t>
  </si>
  <si>
    <t>(13+13)/(2)=13</t>
  </si>
  <si>
    <t>(13+15)/(2)=14</t>
  </si>
  <si>
    <t>(35+42)/(2)=38.5</t>
  </si>
  <si>
    <t>(966+38)/(2)=502</t>
  </si>
  <si>
    <t>S3</t>
  </si>
  <si>
    <t>(20+968)/(2)=494</t>
  </si>
  <si>
    <t>(12+12)/(2)=12</t>
  </si>
  <si>
    <t>(34+41)/(2)=37.5</t>
  </si>
  <si>
    <t>(965+28)/(2)=496.5</t>
  </si>
  <si>
    <t>S4</t>
  </si>
  <si>
    <t>(13+960)/(2)=486.5</t>
  </si>
  <si>
    <t>(11+11)/(2)=11</t>
  </si>
  <si>
    <t>(33+40)/(2)=36.5</t>
  </si>
  <si>
    <t>(964+27)/(2)=495.5</t>
  </si>
  <si>
    <t>S5</t>
  </si>
  <si>
    <t>(10+959)/(2)=484.5</t>
  </si>
  <si>
    <t>(10+10)/(2)=10</t>
  </si>
  <si>
    <t>(32+39)/(2)=35.5</t>
  </si>
  <si>
    <t>(963+26)/(2)=494.5</t>
  </si>
  <si>
    <t>S6</t>
  </si>
  <si>
    <t>(9+958)/(2)=483.5</t>
  </si>
  <si>
    <t>(9+9)/(2)=9</t>
  </si>
  <si>
    <t>(10+38)/(2)=24</t>
  </si>
  <si>
    <t>(962+25)/(2)=493.5</t>
  </si>
  <si>
    <t>S7</t>
  </si>
  <si>
    <t>(8+957)/(2)=482.5</t>
  </si>
  <si>
    <t>(8+8)/(2)=8</t>
  </si>
  <si>
    <t>(9+8)/(2)=8.5</t>
  </si>
  <si>
    <t>(961+24)/(2)=492.5</t>
  </si>
  <si>
    <t>S8</t>
  </si>
  <si>
    <t>(7+956)/(2)=481.5</t>
  </si>
  <si>
    <t>(7+7)/(2)=7</t>
  </si>
  <si>
    <t>(960+23)/(2)=491.5</t>
  </si>
  <si>
    <t>S9</t>
  </si>
  <si>
    <t>(6+955)/(2)=480.5</t>
  </si>
  <si>
    <t>(6+6)/(2)=6</t>
  </si>
  <si>
    <t>(959+22)/(2)=490.5</t>
  </si>
  <si>
    <t>S10</t>
  </si>
  <si>
    <t>(5+940)/(2)=472.5</t>
  </si>
  <si>
    <t>(5+5)/(2)=5</t>
  </si>
  <si>
    <t>(958+21)/(2)=489.5</t>
  </si>
  <si>
    <t>S11</t>
  </si>
  <si>
    <t>(4+939)/(2)=471.5</t>
  </si>
  <si>
    <t>(4+4)/(2)=4</t>
  </si>
  <si>
    <t>(937+4)/(2)=470.5</t>
  </si>
  <si>
    <t>S12</t>
  </si>
  <si>
    <t>(3+938)/(2)=470.5</t>
  </si>
  <si>
    <t>(3+3)/(2)=3</t>
  </si>
  <si>
    <t>(936+3)/(2)=469.5</t>
  </si>
  <si>
    <t>S13</t>
  </si>
  <si>
    <t>(2+937)/(2)=469.5</t>
  </si>
  <si>
    <t>(2+2)/(2)=2</t>
  </si>
  <si>
    <t>(935+2)/(2)=468.5</t>
  </si>
  <si>
    <t>S14</t>
  </si>
  <si>
    <t>(1+936)/(2)=468.5</t>
  </si>
  <si>
    <t>(1+1)/(2)=1</t>
  </si>
  <si>
    <t>(934+1)/(2)=467.5</t>
  </si>
  <si>
    <t>S15</t>
  </si>
  <si>
    <t>(0+930)/(2)=465</t>
  </si>
  <si>
    <t>(0+0)/(2)=0</t>
  </si>
  <si>
    <t>(933+0)/(2)=466.5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</si>
  <si>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</si>
  <si>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</si>
  <si>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</si>
  <si>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</si>
  <si>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</si>
  <si>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</si>
  <si>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</si>
  <si>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S15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</si>
  <si>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</si>
  <si>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</si>
  <si>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</si>
  <si>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</si>
  <si>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</si>
  <si>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</si>
  <si>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</si>
  <si>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</si>
  <si>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0.09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</si>
</sst>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8" formatCode="0.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2" borderId="1" xfId="0" applyNumberFormat="1" applyFill="1" applyBorder="1"/>
    <xf numFmtId="164" fontId="0" fillId="3" borderId="1" xfId="0" applyNumberFormat="1" applyFill="1" applyBorder="1"/>
    <xf numFmtId="165" fontId="0" fillId="0" borderId="0" xfId="0" applyNumberFormat="1"/>
    <xf numFmtId="2" fontId="0" fillId="2" borderId="1" xfId="0" applyNumberFormat="1" applyFill="1" applyBorder="1"/>
    <xf numFmtId="0" fontId="0" fillId="4" borderId="0" xfId="0" applyFill="1"/>
    <xf numFmtId="165" fontId="0" fillId="0" borderId="2" xfId="0" applyNumberFormat="1" applyBorder="1"/>
    <xf numFmtId="168" fontId="0" fillId="0" borderId="0" xfId="0" applyNumberFormat="1"/>
    <xf numFmtId="165" fontId="0" fillId="0" borderId="0" xfId="0" applyNumberFormat="1" applyBorder="1"/>
    <xf numFmtId="164" fontId="0" fillId="0" borderId="2" xfId="0" applyNumberFormat="1" applyBorder="1"/>
    <xf numFmtId="43" fontId="0" fillId="0" borderId="2" xfId="1" applyFont="1" applyBorder="1"/>
    <xf numFmtId="43" fontId="0" fillId="0" borderId="0" xfId="1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0" borderId="0" xfId="2"/>
    <xf numFmtId="0" fontId="9" fillId="0" borderId="0" xfId="0" applyFont="1"/>
    <xf numFmtId="0" fontId="0" fillId="7" borderId="2" xfId="0" applyFill="1" applyBorder="1"/>
    <xf numFmtId="0" fontId="3" fillId="0" borderId="0" xfId="0" applyFont="1" applyFill="1" applyAlignment="1">
      <alignment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2006368-01D3-4686-BC3A-1B1027A0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697105020210415105412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110F-D059-4ACF-BF13-09D756F8D5D1}">
  <dimension ref="A1:AI56"/>
  <sheetViews>
    <sheetView zoomScale="80" zoomScaleNormal="80" workbookViewId="0">
      <selection activeCell="X21" sqref="X21"/>
    </sheetView>
  </sheetViews>
  <sheetFormatPr defaultRowHeight="14.4" x14ac:dyDescent="0.3"/>
  <cols>
    <col min="1" max="1" width="9.88671875" bestFit="1" customWidth="1"/>
    <col min="2" max="6" width="3.21875" bestFit="1" customWidth="1"/>
    <col min="8" max="8" width="10.77734375" bestFit="1" customWidth="1"/>
    <col min="9" max="10" width="5.5546875" bestFit="1" customWidth="1"/>
    <col min="11" max="11" width="4.5546875" bestFit="1" customWidth="1"/>
    <col min="12" max="12" width="5.5546875" bestFit="1" customWidth="1"/>
    <col min="13" max="13" width="4.5546875" bestFit="1" customWidth="1"/>
    <col min="14" max="14" width="5" bestFit="1" customWidth="1"/>
    <col min="16" max="16" width="9.6640625" bestFit="1" customWidth="1"/>
    <col min="17" max="18" width="7.5546875" bestFit="1" customWidth="1"/>
    <col min="19" max="21" width="6.5546875" bestFit="1" customWidth="1"/>
    <col min="22" max="22" width="8" bestFit="1" customWidth="1"/>
    <col min="23" max="23" width="12" bestFit="1" customWidth="1"/>
    <col min="24" max="24" width="19.5546875" bestFit="1" customWidth="1"/>
    <col min="26" max="26" width="3.77734375" bestFit="1" customWidth="1"/>
    <col min="27" max="27" width="8.88671875" bestFit="1" customWidth="1"/>
    <col min="28" max="28" width="6.5546875" bestFit="1" customWidth="1"/>
    <col min="29" max="30" width="5.5546875" bestFit="1" customWidth="1"/>
    <col min="31" max="32" width="6.5546875" bestFit="1" customWidth="1"/>
    <col min="33" max="34" width="8.5546875" bestFit="1" customWidth="1"/>
    <col min="35" max="35" width="14.88671875" bestFit="1" customWidth="1"/>
  </cols>
  <sheetData>
    <row r="1" spans="1:24" x14ac:dyDescent="0.3">
      <c r="H1" t="s">
        <v>39</v>
      </c>
      <c r="I1" s="4">
        <v>12.593779506939539</v>
      </c>
      <c r="J1" s="4">
        <v>14.36448471463526</v>
      </c>
      <c r="K1" s="4">
        <v>10.569638303126291</v>
      </c>
      <c r="L1" s="4">
        <v>14.358787129243906</v>
      </c>
      <c r="M1" s="4">
        <v>87.355574454547053</v>
      </c>
    </row>
    <row r="2" spans="1:24" x14ac:dyDescent="0.3">
      <c r="H2" t="s">
        <v>37</v>
      </c>
      <c r="I2" s="3">
        <v>30.30645907498273</v>
      </c>
      <c r="J2" s="3">
        <v>52.337328416872516</v>
      </c>
      <c r="K2" s="3">
        <v>23.679625425399287</v>
      </c>
      <c r="L2" s="3">
        <v>99.999948094758707</v>
      </c>
      <c r="M2" s="3">
        <v>43.417999722393986</v>
      </c>
      <c r="P2" t="s">
        <v>36</v>
      </c>
    </row>
    <row r="3" spans="1:24" x14ac:dyDescent="0.3">
      <c r="A3" t="s">
        <v>21</v>
      </c>
      <c r="B3">
        <v>0</v>
      </c>
      <c r="C3">
        <v>0</v>
      </c>
      <c r="D3">
        <v>0</v>
      </c>
      <c r="E3">
        <v>0</v>
      </c>
      <c r="F3">
        <v>0</v>
      </c>
      <c r="H3" t="s">
        <v>38</v>
      </c>
      <c r="I3" s="3">
        <v>8.457803381313159</v>
      </c>
      <c r="J3" s="3">
        <v>1.2636621695969121</v>
      </c>
      <c r="K3" s="3">
        <v>1.8048619344686805</v>
      </c>
      <c r="L3" s="3">
        <v>2.7681583910605072</v>
      </c>
      <c r="M3" s="3">
        <v>2.8267711197258358</v>
      </c>
      <c r="N3" s="1"/>
      <c r="P3" t="s">
        <v>34</v>
      </c>
      <c r="W3" t="s">
        <v>33</v>
      </c>
    </row>
    <row r="4" spans="1:24" x14ac:dyDescent="0.3">
      <c r="A4" t="s">
        <v>20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H4" t="s">
        <v>22</v>
      </c>
      <c r="I4" t="str">
        <f t="shared" ref="I4:M4" si="0">B4</f>
        <v>A1</v>
      </c>
      <c r="J4" t="str">
        <f t="shared" si="0"/>
        <v>A2</v>
      </c>
      <c r="K4" t="str">
        <f t="shared" si="0"/>
        <v>A3</v>
      </c>
      <c r="L4" t="str">
        <f t="shared" si="0"/>
        <v>A4</v>
      </c>
      <c r="M4" t="str">
        <f t="shared" si="0"/>
        <v>A5</v>
      </c>
      <c r="N4" t="s">
        <v>23</v>
      </c>
      <c r="P4" t="s">
        <v>25</v>
      </c>
      <c r="Q4" t="str">
        <f t="shared" ref="Q4:V19" si="1">I4</f>
        <v>A1</v>
      </c>
      <c r="R4" t="str">
        <f t="shared" si="1"/>
        <v>A2</v>
      </c>
      <c r="S4" t="str">
        <f t="shared" si="1"/>
        <v>A3</v>
      </c>
      <c r="T4" t="str">
        <f t="shared" si="1"/>
        <v>A4</v>
      </c>
      <c r="U4" t="str">
        <f t="shared" si="1"/>
        <v>A5</v>
      </c>
      <c r="V4" t="str">
        <f t="shared" si="1"/>
        <v>Y0</v>
      </c>
      <c r="W4" t="s">
        <v>26</v>
      </c>
      <c r="X4" t="s">
        <v>27</v>
      </c>
    </row>
    <row r="5" spans="1:24" x14ac:dyDescent="0.3">
      <c r="A5" t="s">
        <v>0</v>
      </c>
      <c r="B5">
        <v>70</v>
      </c>
      <c r="C5">
        <v>10</v>
      </c>
      <c r="D5">
        <v>93</v>
      </c>
      <c r="E5">
        <v>33</v>
      </c>
      <c r="F5">
        <v>29</v>
      </c>
      <c r="H5" t="str">
        <f>A5</f>
        <v>O1</v>
      </c>
      <c r="I5">
        <f>RANK(B5,B$5:B$19,B$3)</f>
        <v>6</v>
      </c>
      <c r="J5">
        <f t="shared" ref="J5:M19" si="2">RANK(C5,C$5:C$19,C$3)</f>
        <v>13</v>
      </c>
      <c r="K5">
        <f t="shared" si="2"/>
        <v>2</v>
      </c>
      <c r="L5">
        <f t="shared" si="2"/>
        <v>11</v>
      </c>
      <c r="M5">
        <f t="shared" si="2"/>
        <v>10</v>
      </c>
      <c r="N5">
        <v>1000</v>
      </c>
      <c r="P5" t="str">
        <f>H5</f>
        <v>O1</v>
      </c>
      <c r="Q5" s="2">
        <f>IF(I5&lt;I$1,B5*I$3,B5*I$2)</f>
        <v>592.04623669192108</v>
      </c>
      <c r="R5" s="2">
        <f t="shared" ref="R5:R19" si="3">IF(J5&lt;J$1,C5*J$3,C5*J$2)</f>
        <v>12.636621695969122</v>
      </c>
      <c r="S5" s="2">
        <f t="shared" ref="S5:S19" si="4">IF(K5&lt;K$1,D5*K$3,D5*K$2)</f>
        <v>167.85215990558729</v>
      </c>
      <c r="T5" s="2">
        <f t="shared" ref="T5:T19" si="5">IF(L5&lt;L$1,E5*L$3,E5*L$2)</f>
        <v>91.34922690499674</v>
      </c>
      <c r="U5" s="2">
        <f t="shared" ref="U5:U19" si="6">IF(M5&lt;M$1,F5*M$3,F5*M$2)</f>
        <v>81.976362472049246</v>
      </c>
      <c r="V5" s="2">
        <f t="shared" si="1"/>
        <v>1000</v>
      </c>
      <c r="W5" s="2">
        <f>SUM(Q5:U5)</f>
        <v>945.86060767052345</v>
      </c>
      <c r="X5" s="2">
        <f>V5-W5</f>
        <v>54.13939232947655</v>
      </c>
    </row>
    <row r="6" spans="1:24" x14ac:dyDescent="0.3">
      <c r="A6" t="s">
        <v>1</v>
      </c>
      <c r="B6">
        <v>17</v>
      </c>
      <c r="C6">
        <v>74</v>
      </c>
      <c r="D6">
        <v>84</v>
      </c>
      <c r="E6">
        <v>78</v>
      </c>
      <c r="F6">
        <v>23</v>
      </c>
      <c r="H6" t="str">
        <f t="shared" ref="H6:H19" si="7">A6</f>
        <v>O2</v>
      </c>
      <c r="I6">
        <f t="shared" ref="I6:I19" si="8">RANK(B6,B$5:B$19,B$3)</f>
        <v>13</v>
      </c>
      <c r="J6">
        <f t="shared" si="2"/>
        <v>6</v>
      </c>
      <c r="K6">
        <f t="shared" si="2"/>
        <v>4</v>
      </c>
      <c r="L6">
        <f t="shared" si="2"/>
        <v>2</v>
      </c>
      <c r="M6">
        <f t="shared" si="2"/>
        <v>14</v>
      </c>
      <c r="N6">
        <v>1000</v>
      </c>
      <c r="P6" t="str">
        <f t="shared" ref="P6:P19" si="9">H6</f>
        <v>O2</v>
      </c>
      <c r="Q6" s="2">
        <f t="shared" ref="Q6:Q19" si="10">IF(I6&lt;I$1,B6*I$3,B6*I$2)</f>
        <v>515.20980427470636</v>
      </c>
      <c r="R6" s="2">
        <f t="shared" si="3"/>
        <v>93.511000550171502</v>
      </c>
      <c r="S6" s="2">
        <f t="shared" si="4"/>
        <v>151.60840249536915</v>
      </c>
      <c r="T6" s="2">
        <f t="shared" si="5"/>
        <v>215.91635450271957</v>
      </c>
      <c r="U6" s="2">
        <f t="shared" si="6"/>
        <v>65.01573575369423</v>
      </c>
      <c r="V6" s="2">
        <f t="shared" si="1"/>
        <v>1000</v>
      </c>
      <c r="W6" s="2">
        <f t="shared" ref="W6:W19" si="11">SUM(Q6:U6)</f>
        <v>1041.2612975766606</v>
      </c>
      <c r="X6" s="2">
        <f t="shared" ref="X6:X19" si="12">V6-W6</f>
        <v>-41.261297576660581</v>
      </c>
    </row>
    <row r="7" spans="1:24" x14ac:dyDescent="0.3">
      <c r="A7" t="s">
        <v>2</v>
      </c>
      <c r="B7">
        <v>57</v>
      </c>
      <c r="C7">
        <v>57</v>
      </c>
      <c r="D7">
        <v>89</v>
      </c>
      <c r="E7">
        <v>37</v>
      </c>
      <c r="F7">
        <v>85</v>
      </c>
      <c r="H7" t="str">
        <f t="shared" si="7"/>
        <v>O3</v>
      </c>
      <c r="I7">
        <f t="shared" si="8"/>
        <v>7</v>
      </c>
      <c r="J7">
        <f t="shared" si="2"/>
        <v>7</v>
      </c>
      <c r="K7">
        <f t="shared" si="2"/>
        <v>3</v>
      </c>
      <c r="L7">
        <f t="shared" si="2"/>
        <v>10</v>
      </c>
      <c r="M7">
        <f t="shared" si="2"/>
        <v>1</v>
      </c>
      <c r="N7">
        <v>1000</v>
      </c>
      <c r="P7" t="str">
        <f t="shared" si="9"/>
        <v>O3</v>
      </c>
      <c r="Q7" s="2">
        <f t="shared" si="10"/>
        <v>482.09479273485005</v>
      </c>
      <c r="R7" s="2">
        <f t="shared" si="3"/>
        <v>72.028743667023988</v>
      </c>
      <c r="S7" s="2">
        <f t="shared" si="4"/>
        <v>160.63271216771255</v>
      </c>
      <c r="T7" s="2">
        <f t="shared" si="5"/>
        <v>102.42186046923877</v>
      </c>
      <c r="U7" s="2">
        <f t="shared" si="6"/>
        <v>240.27554517669606</v>
      </c>
      <c r="V7" s="2">
        <f t="shared" si="1"/>
        <v>1000</v>
      </c>
      <c r="W7" s="2">
        <f t="shared" si="11"/>
        <v>1057.4536542155215</v>
      </c>
      <c r="X7" s="2">
        <f t="shared" si="12"/>
        <v>-57.45365421552151</v>
      </c>
    </row>
    <row r="8" spans="1:24" x14ac:dyDescent="0.3">
      <c r="A8" t="s">
        <v>3</v>
      </c>
      <c r="B8">
        <v>13</v>
      </c>
      <c r="C8">
        <v>88</v>
      </c>
      <c r="D8">
        <v>62</v>
      </c>
      <c r="E8">
        <v>44</v>
      </c>
      <c r="F8">
        <v>75</v>
      </c>
      <c r="H8" t="str">
        <f t="shared" si="7"/>
        <v>O4</v>
      </c>
      <c r="I8">
        <f t="shared" si="8"/>
        <v>14</v>
      </c>
      <c r="J8">
        <f t="shared" si="2"/>
        <v>4</v>
      </c>
      <c r="K8">
        <f t="shared" si="2"/>
        <v>6</v>
      </c>
      <c r="L8">
        <f t="shared" si="2"/>
        <v>9</v>
      </c>
      <c r="M8">
        <f t="shared" si="2"/>
        <v>2</v>
      </c>
      <c r="N8">
        <v>1000</v>
      </c>
      <c r="P8" t="str">
        <f t="shared" si="9"/>
        <v>O4</v>
      </c>
      <c r="Q8" s="2">
        <f t="shared" si="10"/>
        <v>393.98396797477551</v>
      </c>
      <c r="R8" s="2">
        <f t="shared" si="3"/>
        <v>111.20227092452826</v>
      </c>
      <c r="S8" s="2">
        <f t="shared" si="4"/>
        <v>111.90143993705819</v>
      </c>
      <c r="T8" s="2">
        <f t="shared" si="5"/>
        <v>121.79896920666232</v>
      </c>
      <c r="U8" s="2">
        <f t="shared" si="6"/>
        <v>212.00783397943769</v>
      </c>
      <c r="V8" s="2">
        <f t="shared" si="1"/>
        <v>1000</v>
      </c>
      <c r="W8" s="2">
        <f t="shared" si="11"/>
        <v>950.89448202246194</v>
      </c>
      <c r="X8" s="2">
        <f t="shared" si="12"/>
        <v>49.105517977538057</v>
      </c>
    </row>
    <row r="9" spans="1:24" x14ac:dyDescent="0.3">
      <c r="A9" t="s">
        <v>4</v>
      </c>
      <c r="B9">
        <v>76</v>
      </c>
      <c r="C9">
        <v>25</v>
      </c>
      <c r="D9">
        <v>28</v>
      </c>
      <c r="E9">
        <v>1</v>
      </c>
      <c r="F9">
        <v>33</v>
      </c>
      <c r="H9" t="str">
        <f t="shared" si="7"/>
        <v>O5</v>
      </c>
      <c r="I9">
        <f t="shared" si="8"/>
        <v>3</v>
      </c>
      <c r="J9">
        <f t="shared" si="2"/>
        <v>11</v>
      </c>
      <c r="K9">
        <f t="shared" si="2"/>
        <v>9</v>
      </c>
      <c r="L9">
        <f t="shared" si="2"/>
        <v>15</v>
      </c>
      <c r="M9">
        <f t="shared" si="2"/>
        <v>9</v>
      </c>
      <c r="N9">
        <v>1000</v>
      </c>
      <c r="P9" t="str">
        <f t="shared" si="9"/>
        <v>O5</v>
      </c>
      <c r="Q9" s="2">
        <f t="shared" si="10"/>
        <v>642.7930569798001</v>
      </c>
      <c r="R9" s="2">
        <f t="shared" si="3"/>
        <v>31.591554239922804</v>
      </c>
      <c r="S9" s="2">
        <f t="shared" si="4"/>
        <v>50.536134165123052</v>
      </c>
      <c r="T9" s="2">
        <f t="shared" si="5"/>
        <v>99.999948094758707</v>
      </c>
      <c r="U9" s="2">
        <f t="shared" si="6"/>
        <v>93.28344695095258</v>
      </c>
      <c r="V9" s="2">
        <f t="shared" si="1"/>
        <v>1000</v>
      </c>
      <c r="W9" s="2">
        <f t="shared" si="11"/>
        <v>918.20414043055723</v>
      </c>
      <c r="X9" s="2">
        <f t="shared" si="12"/>
        <v>81.795859569442769</v>
      </c>
    </row>
    <row r="10" spans="1:24" x14ac:dyDescent="0.3">
      <c r="A10" t="s">
        <v>5</v>
      </c>
      <c r="B10">
        <v>82</v>
      </c>
      <c r="C10">
        <v>33</v>
      </c>
      <c r="D10">
        <v>24</v>
      </c>
      <c r="E10">
        <v>33</v>
      </c>
      <c r="F10">
        <v>73</v>
      </c>
      <c r="H10" t="str">
        <f t="shared" si="7"/>
        <v>O6</v>
      </c>
      <c r="I10">
        <f t="shared" si="8"/>
        <v>2</v>
      </c>
      <c r="J10">
        <f t="shared" si="2"/>
        <v>10</v>
      </c>
      <c r="K10">
        <f t="shared" si="2"/>
        <v>10</v>
      </c>
      <c r="L10">
        <f t="shared" si="2"/>
        <v>11</v>
      </c>
      <c r="M10">
        <f t="shared" si="2"/>
        <v>3</v>
      </c>
      <c r="N10">
        <v>1000</v>
      </c>
      <c r="P10" t="str">
        <f t="shared" si="9"/>
        <v>O6</v>
      </c>
      <c r="Q10" s="2">
        <f t="shared" si="10"/>
        <v>693.539877267679</v>
      </c>
      <c r="R10" s="2">
        <f t="shared" si="3"/>
        <v>41.700851596698101</v>
      </c>
      <c r="S10" s="2">
        <f t="shared" si="4"/>
        <v>43.316686427248328</v>
      </c>
      <c r="T10" s="2">
        <f t="shared" si="5"/>
        <v>91.34922690499674</v>
      </c>
      <c r="U10" s="2">
        <f t="shared" si="6"/>
        <v>206.35429173998602</v>
      </c>
      <c r="V10" s="2">
        <f t="shared" si="1"/>
        <v>1000</v>
      </c>
      <c r="W10" s="2">
        <f t="shared" si="11"/>
        <v>1076.2609339366081</v>
      </c>
      <c r="X10" s="2">
        <f t="shared" si="12"/>
        <v>-76.260933936608126</v>
      </c>
    </row>
    <row r="11" spans="1:24" x14ac:dyDescent="0.3">
      <c r="A11" t="s">
        <v>6</v>
      </c>
      <c r="B11">
        <v>12</v>
      </c>
      <c r="C11">
        <v>19</v>
      </c>
      <c r="D11">
        <v>11</v>
      </c>
      <c r="E11">
        <v>69</v>
      </c>
      <c r="F11">
        <v>55</v>
      </c>
      <c r="H11" t="str">
        <f t="shared" si="7"/>
        <v>O7</v>
      </c>
      <c r="I11">
        <f t="shared" si="8"/>
        <v>15</v>
      </c>
      <c r="J11">
        <f t="shared" si="2"/>
        <v>12</v>
      </c>
      <c r="K11">
        <f t="shared" si="2"/>
        <v>13</v>
      </c>
      <c r="L11">
        <f t="shared" si="2"/>
        <v>5</v>
      </c>
      <c r="M11">
        <f t="shared" si="2"/>
        <v>5</v>
      </c>
      <c r="N11">
        <v>1000</v>
      </c>
      <c r="P11" t="str">
        <f t="shared" si="9"/>
        <v>O7</v>
      </c>
      <c r="Q11" s="2">
        <f t="shared" si="10"/>
        <v>363.67750889979277</v>
      </c>
      <c r="R11" s="2">
        <f t="shared" si="3"/>
        <v>24.009581222341332</v>
      </c>
      <c r="S11" s="2">
        <f t="shared" si="4"/>
        <v>260.47587967939216</v>
      </c>
      <c r="T11" s="2">
        <f t="shared" si="5"/>
        <v>191.002928983175</v>
      </c>
      <c r="U11" s="2">
        <f t="shared" si="6"/>
        <v>155.47241158492096</v>
      </c>
      <c r="V11" s="2">
        <f t="shared" si="1"/>
        <v>1000</v>
      </c>
      <c r="W11" s="2">
        <f t="shared" si="11"/>
        <v>994.63831036962233</v>
      </c>
      <c r="X11" s="2">
        <f t="shared" si="12"/>
        <v>5.3616896303776684</v>
      </c>
    </row>
    <row r="12" spans="1:24" x14ac:dyDescent="0.3">
      <c r="A12" t="s">
        <v>7</v>
      </c>
      <c r="B12">
        <v>39</v>
      </c>
      <c r="C12">
        <v>97</v>
      </c>
      <c r="D12">
        <v>57</v>
      </c>
      <c r="E12">
        <v>56</v>
      </c>
      <c r="F12">
        <v>67</v>
      </c>
      <c r="H12" t="str">
        <f t="shared" si="7"/>
        <v>O8</v>
      </c>
      <c r="I12">
        <f t="shared" si="8"/>
        <v>10</v>
      </c>
      <c r="J12">
        <f t="shared" si="2"/>
        <v>1</v>
      </c>
      <c r="K12">
        <f t="shared" si="2"/>
        <v>8</v>
      </c>
      <c r="L12">
        <f t="shared" si="2"/>
        <v>6</v>
      </c>
      <c r="M12">
        <f t="shared" si="2"/>
        <v>4</v>
      </c>
      <c r="N12">
        <v>1000</v>
      </c>
      <c r="P12" t="str">
        <f t="shared" si="9"/>
        <v>O8</v>
      </c>
      <c r="Q12" s="2">
        <f t="shared" si="10"/>
        <v>329.85433187121322</v>
      </c>
      <c r="R12" s="2">
        <f t="shared" si="3"/>
        <v>122.57523045090048</v>
      </c>
      <c r="S12" s="2">
        <f t="shared" si="4"/>
        <v>102.87713026471479</v>
      </c>
      <c r="T12" s="2">
        <f t="shared" si="5"/>
        <v>155.01686989938841</v>
      </c>
      <c r="U12" s="2">
        <f t="shared" si="6"/>
        <v>189.39366502163099</v>
      </c>
      <c r="V12" s="2">
        <f t="shared" si="1"/>
        <v>1000</v>
      </c>
      <c r="W12" s="2">
        <f t="shared" si="11"/>
        <v>899.71722750784795</v>
      </c>
      <c r="X12" s="2">
        <f t="shared" si="12"/>
        <v>100.28277249215205</v>
      </c>
    </row>
    <row r="13" spans="1:24" x14ac:dyDescent="0.3">
      <c r="A13" t="s">
        <v>8</v>
      </c>
      <c r="B13">
        <v>90</v>
      </c>
      <c r="C13">
        <v>37</v>
      </c>
      <c r="D13">
        <v>1</v>
      </c>
      <c r="E13">
        <v>6</v>
      </c>
      <c r="F13">
        <v>29</v>
      </c>
      <c r="H13" t="str">
        <f t="shared" si="7"/>
        <v>O9</v>
      </c>
      <c r="I13">
        <f t="shared" si="8"/>
        <v>1</v>
      </c>
      <c r="J13">
        <f t="shared" si="2"/>
        <v>9</v>
      </c>
      <c r="K13">
        <f t="shared" si="2"/>
        <v>15</v>
      </c>
      <c r="L13">
        <f t="shared" si="2"/>
        <v>14</v>
      </c>
      <c r="M13">
        <f t="shared" si="2"/>
        <v>10</v>
      </c>
      <c r="N13">
        <v>1000</v>
      </c>
      <c r="P13" t="str">
        <f t="shared" si="9"/>
        <v>O9</v>
      </c>
      <c r="Q13" s="2">
        <f t="shared" si="10"/>
        <v>761.20230431818436</v>
      </c>
      <c r="R13" s="2">
        <f t="shared" si="3"/>
        <v>46.755500275085751</v>
      </c>
      <c r="S13" s="2">
        <f t="shared" si="4"/>
        <v>23.679625425399287</v>
      </c>
      <c r="T13" s="2">
        <f t="shared" si="5"/>
        <v>16.608950346363045</v>
      </c>
      <c r="U13" s="2">
        <f t="shared" si="6"/>
        <v>81.976362472049246</v>
      </c>
      <c r="V13" s="2">
        <f t="shared" si="1"/>
        <v>1000</v>
      </c>
      <c r="W13" s="2">
        <f t="shared" si="11"/>
        <v>930.22274283708168</v>
      </c>
      <c r="X13" s="2">
        <f t="shared" si="12"/>
        <v>69.777257162918318</v>
      </c>
    </row>
    <row r="14" spans="1:24" x14ac:dyDescent="0.3">
      <c r="A14" t="s">
        <v>9</v>
      </c>
      <c r="B14">
        <v>74</v>
      </c>
      <c r="C14">
        <v>47</v>
      </c>
      <c r="D14">
        <v>82</v>
      </c>
      <c r="E14">
        <v>76</v>
      </c>
      <c r="F14">
        <v>24</v>
      </c>
      <c r="H14" t="str">
        <f t="shared" si="7"/>
        <v>O10</v>
      </c>
      <c r="I14">
        <f t="shared" si="8"/>
        <v>4</v>
      </c>
      <c r="J14">
        <f t="shared" si="2"/>
        <v>8</v>
      </c>
      <c r="K14">
        <f t="shared" si="2"/>
        <v>5</v>
      </c>
      <c r="L14">
        <f t="shared" si="2"/>
        <v>3</v>
      </c>
      <c r="M14">
        <f t="shared" si="2"/>
        <v>12</v>
      </c>
      <c r="N14">
        <v>1000</v>
      </c>
      <c r="P14" t="str">
        <f t="shared" si="9"/>
        <v>O10</v>
      </c>
      <c r="Q14" s="2">
        <f t="shared" si="10"/>
        <v>625.87745021717376</v>
      </c>
      <c r="R14" s="2">
        <f t="shared" si="3"/>
        <v>59.39212197105487</v>
      </c>
      <c r="S14" s="2">
        <f t="shared" si="4"/>
        <v>147.9986786264318</v>
      </c>
      <c r="T14" s="2">
        <f t="shared" si="5"/>
        <v>210.38003772059855</v>
      </c>
      <c r="U14" s="2">
        <f t="shared" si="6"/>
        <v>67.842506873420064</v>
      </c>
      <c r="V14" s="2">
        <f t="shared" si="1"/>
        <v>1000</v>
      </c>
      <c r="W14" s="2">
        <f t="shared" si="11"/>
        <v>1111.4907954086789</v>
      </c>
      <c r="X14" s="2">
        <f t="shared" si="12"/>
        <v>-111.49079540867888</v>
      </c>
    </row>
    <row r="15" spans="1:24" x14ac:dyDescent="0.3">
      <c r="A15" t="s">
        <v>10</v>
      </c>
      <c r="B15">
        <v>43</v>
      </c>
      <c r="C15">
        <v>97</v>
      </c>
      <c r="D15">
        <v>15</v>
      </c>
      <c r="E15">
        <v>28</v>
      </c>
      <c r="F15">
        <v>46</v>
      </c>
      <c r="H15" t="str">
        <f t="shared" si="7"/>
        <v>O11</v>
      </c>
      <c r="I15">
        <f t="shared" si="8"/>
        <v>9</v>
      </c>
      <c r="J15">
        <f t="shared" si="2"/>
        <v>1</v>
      </c>
      <c r="K15">
        <f t="shared" si="2"/>
        <v>11</v>
      </c>
      <c r="L15">
        <f t="shared" si="2"/>
        <v>13</v>
      </c>
      <c r="M15">
        <f t="shared" si="2"/>
        <v>6</v>
      </c>
      <c r="N15">
        <v>1000</v>
      </c>
      <c r="P15" t="str">
        <f t="shared" si="9"/>
        <v>O11</v>
      </c>
      <c r="Q15" s="2">
        <f t="shared" si="10"/>
        <v>363.68554539646584</v>
      </c>
      <c r="R15" s="2">
        <f t="shared" si="3"/>
        <v>122.57523045090048</v>
      </c>
      <c r="S15" s="2">
        <f t="shared" si="4"/>
        <v>355.19438138098928</v>
      </c>
      <c r="T15" s="2">
        <f t="shared" si="5"/>
        <v>77.508434949694205</v>
      </c>
      <c r="U15" s="2">
        <f t="shared" si="6"/>
        <v>130.03147150738846</v>
      </c>
      <c r="V15" s="2">
        <f t="shared" si="1"/>
        <v>1000</v>
      </c>
      <c r="W15" s="2">
        <f t="shared" si="11"/>
        <v>1048.9950636854383</v>
      </c>
      <c r="X15" s="2">
        <f t="shared" si="12"/>
        <v>-48.995063685438254</v>
      </c>
    </row>
    <row r="16" spans="1:24" x14ac:dyDescent="0.3">
      <c r="A16" t="s">
        <v>11</v>
      </c>
      <c r="B16">
        <v>49</v>
      </c>
      <c r="C16">
        <v>9</v>
      </c>
      <c r="D16">
        <v>13</v>
      </c>
      <c r="E16">
        <v>72</v>
      </c>
      <c r="F16">
        <v>7</v>
      </c>
      <c r="H16" t="str">
        <f t="shared" si="7"/>
        <v>O12</v>
      </c>
      <c r="I16">
        <f t="shared" si="8"/>
        <v>8</v>
      </c>
      <c r="J16">
        <f t="shared" si="2"/>
        <v>14</v>
      </c>
      <c r="K16">
        <f t="shared" si="2"/>
        <v>12</v>
      </c>
      <c r="L16">
        <f t="shared" si="2"/>
        <v>4</v>
      </c>
      <c r="M16">
        <f t="shared" si="2"/>
        <v>15</v>
      </c>
      <c r="N16">
        <v>1000</v>
      </c>
      <c r="P16" t="str">
        <f t="shared" si="9"/>
        <v>O12</v>
      </c>
      <c r="Q16" s="2">
        <f t="shared" si="10"/>
        <v>414.4323656843448</v>
      </c>
      <c r="R16" s="2">
        <f t="shared" si="3"/>
        <v>11.37295952637221</v>
      </c>
      <c r="S16" s="2">
        <f t="shared" si="4"/>
        <v>307.83513053019072</v>
      </c>
      <c r="T16" s="2">
        <f t="shared" si="5"/>
        <v>199.30740415635651</v>
      </c>
      <c r="U16" s="2">
        <f t="shared" si="6"/>
        <v>19.78739783808085</v>
      </c>
      <c r="V16" s="2">
        <f t="shared" si="1"/>
        <v>1000</v>
      </c>
      <c r="W16" s="2">
        <f t="shared" si="11"/>
        <v>952.73525773534516</v>
      </c>
      <c r="X16" s="2">
        <f t="shared" si="12"/>
        <v>47.264742264654842</v>
      </c>
    </row>
    <row r="17" spans="1:24" x14ac:dyDescent="0.3">
      <c r="A17" t="s">
        <v>12</v>
      </c>
      <c r="B17">
        <v>72</v>
      </c>
      <c r="C17">
        <v>97</v>
      </c>
      <c r="D17">
        <v>60</v>
      </c>
      <c r="E17">
        <v>49</v>
      </c>
      <c r="F17">
        <v>38</v>
      </c>
      <c r="H17" t="str">
        <f t="shared" si="7"/>
        <v>O13</v>
      </c>
      <c r="I17">
        <f t="shared" si="8"/>
        <v>5</v>
      </c>
      <c r="J17">
        <f t="shared" si="2"/>
        <v>1</v>
      </c>
      <c r="K17">
        <f t="shared" si="2"/>
        <v>7</v>
      </c>
      <c r="L17">
        <f t="shared" si="2"/>
        <v>8</v>
      </c>
      <c r="M17">
        <f t="shared" si="2"/>
        <v>7</v>
      </c>
      <c r="N17">
        <v>1000</v>
      </c>
      <c r="P17" t="str">
        <f t="shared" si="9"/>
        <v>O13</v>
      </c>
      <c r="Q17" s="2">
        <f t="shared" si="10"/>
        <v>608.96184345454742</v>
      </c>
      <c r="R17" s="2">
        <f t="shared" si="3"/>
        <v>122.57523045090048</v>
      </c>
      <c r="S17" s="2">
        <f t="shared" si="4"/>
        <v>108.29171606812083</v>
      </c>
      <c r="T17" s="2">
        <f t="shared" si="5"/>
        <v>135.63976116196486</v>
      </c>
      <c r="U17" s="2">
        <f t="shared" si="6"/>
        <v>107.41730254958176</v>
      </c>
      <c r="V17" s="2">
        <f t="shared" si="1"/>
        <v>1000</v>
      </c>
      <c r="W17" s="2">
        <f t="shared" si="11"/>
        <v>1082.8858536851153</v>
      </c>
      <c r="X17" s="2">
        <f t="shared" si="12"/>
        <v>-82.885853685115308</v>
      </c>
    </row>
    <row r="18" spans="1:24" x14ac:dyDescent="0.3">
      <c r="A18" t="s">
        <v>13</v>
      </c>
      <c r="B18">
        <v>38</v>
      </c>
      <c r="C18">
        <v>80</v>
      </c>
      <c r="D18">
        <v>96</v>
      </c>
      <c r="E18">
        <v>89</v>
      </c>
      <c r="F18">
        <v>24</v>
      </c>
      <c r="H18" t="str">
        <f t="shared" si="7"/>
        <v>O14</v>
      </c>
      <c r="I18">
        <f t="shared" si="8"/>
        <v>11</v>
      </c>
      <c r="J18">
        <f t="shared" si="2"/>
        <v>5</v>
      </c>
      <c r="K18">
        <f t="shared" si="2"/>
        <v>1</v>
      </c>
      <c r="L18">
        <f t="shared" si="2"/>
        <v>1</v>
      </c>
      <c r="M18">
        <f t="shared" si="2"/>
        <v>12</v>
      </c>
      <c r="N18">
        <v>1000</v>
      </c>
      <c r="P18" t="str">
        <f t="shared" si="9"/>
        <v>O14</v>
      </c>
      <c r="Q18" s="2">
        <f t="shared" si="10"/>
        <v>321.39652848990005</v>
      </c>
      <c r="R18" s="2">
        <f t="shared" si="3"/>
        <v>101.09297356775298</v>
      </c>
      <c r="S18" s="2">
        <f t="shared" si="4"/>
        <v>173.26674570899331</v>
      </c>
      <c r="T18" s="2">
        <f t="shared" si="5"/>
        <v>246.36609680438514</v>
      </c>
      <c r="U18" s="2">
        <f t="shared" si="6"/>
        <v>67.842506873420064</v>
      </c>
      <c r="V18" s="2">
        <f t="shared" si="1"/>
        <v>1000</v>
      </c>
      <c r="W18" s="2">
        <f t="shared" si="11"/>
        <v>909.9648514444516</v>
      </c>
      <c r="X18" s="2">
        <f t="shared" si="12"/>
        <v>90.035148555548403</v>
      </c>
    </row>
    <row r="19" spans="1:24" x14ac:dyDescent="0.3">
      <c r="A19" t="s">
        <v>14</v>
      </c>
      <c r="B19">
        <v>34</v>
      </c>
      <c r="C19">
        <v>7</v>
      </c>
      <c r="D19">
        <v>4</v>
      </c>
      <c r="E19">
        <v>56</v>
      </c>
      <c r="F19">
        <v>34</v>
      </c>
      <c r="H19" t="str">
        <f t="shared" si="7"/>
        <v>O15</v>
      </c>
      <c r="I19">
        <f t="shared" si="8"/>
        <v>12</v>
      </c>
      <c r="J19">
        <f t="shared" si="2"/>
        <v>15</v>
      </c>
      <c r="K19">
        <f t="shared" si="2"/>
        <v>14</v>
      </c>
      <c r="L19">
        <f t="shared" si="2"/>
        <v>6</v>
      </c>
      <c r="M19">
        <f t="shared" si="2"/>
        <v>8</v>
      </c>
      <c r="N19">
        <v>1000</v>
      </c>
      <c r="P19" t="str">
        <f t="shared" si="9"/>
        <v>O15</v>
      </c>
      <c r="Q19" s="2">
        <f t="shared" si="10"/>
        <v>287.56531496464743</v>
      </c>
      <c r="R19" s="2">
        <f t="shared" si="3"/>
        <v>366.36129891810759</v>
      </c>
      <c r="S19" s="2">
        <f t="shared" si="4"/>
        <v>94.718501701597148</v>
      </c>
      <c r="T19" s="2">
        <f t="shared" si="5"/>
        <v>155.01686989938841</v>
      </c>
      <c r="U19" s="2">
        <f t="shared" si="6"/>
        <v>96.110218070678414</v>
      </c>
      <c r="V19" s="2">
        <f t="shared" si="1"/>
        <v>1000</v>
      </c>
      <c r="W19" s="2">
        <f t="shared" si="11"/>
        <v>999.77220355441898</v>
      </c>
      <c r="X19" s="2">
        <f t="shared" si="12"/>
        <v>0.22779644558102063</v>
      </c>
    </row>
    <row r="20" spans="1:24" ht="15" thickBot="1" x14ac:dyDescent="0.35">
      <c r="Q20" s="2"/>
      <c r="R20" s="2"/>
      <c r="S20" s="2"/>
      <c r="T20" s="2"/>
      <c r="U20" s="2"/>
      <c r="V20" s="2" t="s">
        <v>29</v>
      </c>
      <c r="W20" s="2" t="s">
        <v>29</v>
      </c>
      <c r="X20" s="2" t="s">
        <v>28</v>
      </c>
    </row>
    <row r="21" spans="1:24" ht="15" thickBot="1" x14ac:dyDescent="0.35">
      <c r="Q21" s="2"/>
      <c r="R21" s="2"/>
      <c r="S21" s="2"/>
      <c r="T21" s="2"/>
      <c r="U21" s="2"/>
      <c r="V21" s="5">
        <f t="shared" ref="V21" si="13">SUM(V5:V19)</f>
        <v>15000</v>
      </c>
      <c r="W21" s="5">
        <f>SUM(W5:W19)</f>
        <v>14920.357422080333</v>
      </c>
      <c r="X21" s="8">
        <f>SUMSQ(X5:X19)</f>
        <v>69847.497432741628</v>
      </c>
    </row>
    <row r="22" spans="1:24" x14ac:dyDescent="0.3">
      <c r="Q22" s="2"/>
      <c r="R22" s="2"/>
      <c r="S22" s="2"/>
      <c r="T22" s="2"/>
      <c r="U22" s="2"/>
      <c r="V22" s="2"/>
      <c r="W22" s="2"/>
      <c r="X22" s="2" t="s">
        <v>30</v>
      </c>
    </row>
    <row r="23" spans="1:24" x14ac:dyDescent="0.3">
      <c r="Q23" s="2"/>
      <c r="R23" s="2"/>
      <c r="S23" s="2"/>
      <c r="T23" s="2"/>
      <c r="U23" s="2"/>
      <c r="V23" s="2"/>
      <c r="W23" s="2"/>
      <c r="X23" s="2">
        <f>ABS(V21-W21)</f>
        <v>79.642577919667019</v>
      </c>
    </row>
    <row r="24" spans="1:24" x14ac:dyDescent="0.3">
      <c r="Q24" s="2"/>
      <c r="R24" s="2"/>
      <c r="S24" s="2"/>
      <c r="T24" s="2"/>
      <c r="U24" s="2"/>
      <c r="V24" s="2"/>
      <c r="W24" s="2"/>
      <c r="X24" s="2" t="s">
        <v>31</v>
      </c>
    </row>
    <row r="25" spans="1:24" x14ac:dyDescent="0.3">
      <c r="Q25" s="2"/>
      <c r="R25" s="2"/>
      <c r="S25" s="2"/>
      <c r="T25" s="2"/>
      <c r="U25" s="2"/>
      <c r="V25" s="2"/>
      <c r="W25" s="2"/>
      <c r="X25" s="5">
        <f>X21*X23</f>
        <v>5562834.7567808675</v>
      </c>
    </row>
    <row r="26" spans="1:24" x14ac:dyDescent="0.3">
      <c r="V26" t="s">
        <v>32</v>
      </c>
      <c r="W26" t="s">
        <v>32</v>
      </c>
    </row>
    <row r="27" spans="1:24" x14ac:dyDescent="0.3">
      <c r="V27">
        <f>STDEV(V5:V19)</f>
        <v>0</v>
      </c>
      <c r="W27">
        <f>STDEV(W5:W19)</f>
        <v>70.419475163156747</v>
      </c>
    </row>
    <row r="35" spans="35:35" x14ac:dyDescent="0.3">
      <c r="AI35" s="2"/>
    </row>
    <row r="36" spans="35:35" x14ac:dyDescent="0.3">
      <c r="AI36" s="2"/>
    </row>
    <row r="37" spans="35:35" x14ac:dyDescent="0.3">
      <c r="AI37" s="2"/>
    </row>
    <row r="38" spans="35:35" x14ac:dyDescent="0.3">
      <c r="AI38" s="2"/>
    </row>
    <row r="39" spans="35:35" x14ac:dyDescent="0.3">
      <c r="AI39" s="2"/>
    </row>
    <row r="40" spans="35:35" x14ac:dyDescent="0.3">
      <c r="AI40" s="2"/>
    </row>
    <row r="41" spans="35:35" x14ac:dyDescent="0.3">
      <c r="AI41" s="2"/>
    </row>
    <row r="42" spans="35:35" x14ac:dyDescent="0.3">
      <c r="AI42" s="2"/>
    </row>
    <row r="43" spans="35:35" x14ac:dyDescent="0.3">
      <c r="AI43" s="2"/>
    </row>
    <row r="44" spans="35:35" x14ac:dyDescent="0.3">
      <c r="AI44" s="2"/>
    </row>
    <row r="45" spans="35:35" x14ac:dyDescent="0.3">
      <c r="AI45" s="2"/>
    </row>
    <row r="46" spans="35:35" x14ac:dyDescent="0.3">
      <c r="AI46" s="2"/>
    </row>
    <row r="47" spans="35:35" x14ac:dyDescent="0.3">
      <c r="AI47" s="2"/>
    </row>
    <row r="48" spans="35:35" x14ac:dyDescent="0.3">
      <c r="AI48" s="2"/>
    </row>
    <row r="50" spans="33:35" x14ac:dyDescent="0.3">
      <c r="AG50" s="5"/>
      <c r="AH50" s="5"/>
      <c r="AI50" s="5"/>
    </row>
    <row r="51" spans="33:35" x14ac:dyDescent="0.3">
      <c r="AG51" s="5"/>
      <c r="AH51" s="5"/>
      <c r="AI51" s="5"/>
    </row>
    <row r="52" spans="33:35" x14ac:dyDescent="0.3">
      <c r="AG52" s="5"/>
      <c r="AH52" s="5"/>
      <c r="AI52" s="5"/>
    </row>
    <row r="53" spans="33:35" x14ac:dyDescent="0.3">
      <c r="AG53" s="5"/>
      <c r="AH53" s="5"/>
      <c r="AI53" s="5"/>
    </row>
    <row r="54" spans="33:35" x14ac:dyDescent="0.3">
      <c r="AG54" s="5"/>
      <c r="AH54" s="5"/>
      <c r="AI54" s="5"/>
    </row>
    <row r="55" spans="33:35" x14ac:dyDescent="0.3">
      <c r="AG55" s="5"/>
      <c r="AH55" s="5"/>
      <c r="AI55" s="5"/>
    </row>
    <row r="56" spans="33:35" x14ac:dyDescent="0.3">
      <c r="AG56" s="5"/>
      <c r="AH56" s="5"/>
      <c r="AI5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zoomScale="80" zoomScaleNormal="80" workbookViewId="0">
      <selection activeCell="X21" sqref="X21"/>
    </sheetView>
  </sheetViews>
  <sheetFormatPr defaultRowHeight="14.4" x14ac:dyDescent="0.3"/>
  <cols>
    <col min="1" max="1" width="10.44140625" bestFit="1" customWidth="1"/>
    <col min="2" max="6" width="3.33203125" bestFit="1" customWidth="1"/>
    <col min="8" max="8" width="10.77734375" bestFit="1" customWidth="1"/>
    <col min="9" max="10" width="6" bestFit="1" customWidth="1"/>
    <col min="11" max="13" width="4.88671875" bestFit="1" customWidth="1"/>
    <col min="14" max="14" width="5.5546875" bestFit="1" customWidth="1"/>
    <col min="16" max="16" width="9.44140625" bestFit="1" customWidth="1"/>
    <col min="17" max="21" width="6" bestFit="1" customWidth="1"/>
    <col min="22" max="22" width="8.6640625" bestFit="1" customWidth="1"/>
    <col min="23" max="23" width="13.33203125" bestFit="1" customWidth="1"/>
    <col min="24" max="24" width="12.44140625" bestFit="1" customWidth="1"/>
    <col min="26" max="26" width="3.6640625" bestFit="1" customWidth="1"/>
    <col min="27" max="27" width="9.44140625" bestFit="1" customWidth="1"/>
    <col min="28" max="28" width="7.109375" bestFit="1" customWidth="1"/>
    <col min="29" max="30" width="6" bestFit="1" customWidth="1"/>
    <col min="31" max="32" width="7.109375" bestFit="1" customWidth="1"/>
    <col min="33" max="34" width="9.33203125" bestFit="1" customWidth="1"/>
    <col min="35" max="35" width="14.88671875" bestFit="1" customWidth="1"/>
  </cols>
  <sheetData>
    <row r="1" spans="1:35" x14ac:dyDescent="0.3">
      <c r="H1" t="s">
        <v>39</v>
      </c>
      <c r="I1" s="4">
        <v>2.9865826929408352</v>
      </c>
      <c r="J1" s="4">
        <v>3.9385548088624169</v>
      </c>
      <c r="K1" s="4">
        <v>5.0140016464474826</v>
      </c>
      <c r="L1" s="4">
        <v>5.7218324214380702</v>
      </c>
      <c r="M1" s="4">
        <v>4.1999986712422093</v>
      </c>
      <c r="AB1" s="6">
        <v>39.634909999999998</v>
      </c>
      <c r="AC1" s="6">
        <v>2.2027502000000001</v>
      </c>
      <c r="AD1" s="6">
        <v>0.94320839999999995</v>
      </c>
      <c r="AE1" s="6">
        <v>46.671104</v>
      </c>
      <c r="AF1" s="6">
        <v>33.911349999999999</v>
      </c>
    </row>
    <row r="2" spans="1:35" x14ac:dyDescent="0.3">
      <c r="H2" t="s">
        <v>37</v>
      </c>
      <c r="I2" s="3">
        <v>32.629088675238634</v>
      </c>
      <c r="J2" s="3">
        <v>12.794936312363239</v>
      </c>
      <c r="K2" s="3">
        <v>0</v>
      </c>
      <c r="L2" s="3">
        <v>34.590780698052903</v>
      </c>
      <c r="M2" s="3">
        <v>25.858391809533146</v>
      </c>
      <c r="P2" t="s">
        <v>36</v>
      </c>
      <c r="Z2" s="7" t="s">
        <v>40</v>
      </c>
    </row>
    <row r="3" spans="1:35" x14ac:dyDescent="0.3">
      <c r="A3" t="s">
        <v>21</v>
      </c>
      <c r="B3">
        <v>0</v>
      </c>
      <c r="C3">
        <v>0</v>
      </c>
      <c r="D3">
        <v>0</v>
      </c>
      <c r="E3">
        <v>0</v>
      </c>
      <c r="F3">
        <v>0</v>
      </c>
      <c r="H3" t="s">
        <v>38</v>
      </c>
      <c r="I3" s="3">
        <v>137.60462753361239</v>
      </c>
      <c r="J3" s="3">
        <v>218.4700791397135</v>
      </c>
      <c r="K3" s="3">
        <v>50.653259465871002</v>
      </c>
      <c r="L3" s="3">
        <v>45.857752386377229</v>
      </c>
      <c r="M3" s="3">
        <v>72.8453108008584</v>
      </c>
      <c r="N3" s="1"/>
      <c r="P3" t="s">
        <v>35</v>
      </c>
      <c r="W3" t="s">
        <v>33</v>
      </c>
      <c r="AA3" t="s">
        <v>35</v>
      </c>
      <c r="AH3" t="s">
        <v>33</v>
      </c>
    </row>
    <row r="4" spans="1:35" x14ac:dyDescent="0.3">
      <c r="A4" t="s">
        <v>20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H4" t="s">
        <v>22</v>
      </c>
      <c r="I4" t="str">
        <f t="shared" ref="I4:M4" si="0">B4</f>
        <v>A1</v>
      </c>
      <c r="J4" t="str">
        <f t="shared" si="0"/>
        <v>A2</v>
      </c>
      <c r="K4" t="str">
        <f t="shared" si="0"/>
        <v>A3</v>
      </c>
      <c r="L4" t="str">
        <f t="shared" si="0"/>
        <v>A4</v>
      </c>
      <c r="M4" t="str">
        <f t="shared" si="0"/>
        <v>A5</v>
      </c>
      <c r="N4" t="s">
        <v>23</v>
      </c>
      <c r="P4" t="s">
        <v>25</v>
      </c>
      <c r="Q4" t="str">
        <f t="shared" ref="Q4:V19" si="1">I4</f>
        <v>A1</v>
      </c>
      <c r="R4" t="str">
        <f t="shared" si="1"/>
        <v>A2</v>
      </c>
      <c r="S4" t="str">
        <f t="shared" si="1"/>
        <v>A3</v>
      </c>
      <c r="T4" t="str">
        <f t="shared" si="1"/>
        <v>A4</v>
      </c>
      <c r="U4" t="str">
        <f t="shared" si="1"/>
        <v>A5</v>
      </c>
      <c r="V4" t="str">
        <f t="shared" si="1"/>
        <v>Y0</v>
      </c>
      <c r="W4" t="s">
        <v>26</v>
      </c>
      <c r="X4" t="s">
        <v>27</v>
      </c>
      <c r="AA4" t="s">
        <v>25</v>
      </c>
      <c r="AB4" t="s">
        <v>15</v>
      </c>
      <c r="AC4" t="s">
        <v>16</v>
      </c>
      <c r="AD4" t="s">
        <v>17</v>
      </c>
      <c r="AE4" t="s">
        <v>18</v>
      </c>
      <c r="AF4" t="s">
        <v>19</v>
      </c>
      <c r="AG4" t="s">
        <v>23</v>
      </c>
      <c r="AH4" t="s">
        <v>26</v>
      </c>
      <c r="AI4" t="s">
        <v>27</v>
      </c>
    </row>
    <row r="5" spans="1:35" x14ac:dyDescent="0.3">
      <c r="A5" t="s">
        <v>0</v>
      </c>
      <c r="B5">
        <v>70</v>
      </c>
      <c r="C5">
        <v>10</v>
      </c>
      <c r="D5">
        <v>93</v>
      </c>
      <c r="E5">
        <v>33</v>
      </c>
      <c r="F5">
        <v>29</v>
      </c>
      <c r="H5" t="str">
        <f>A5</f>
        <v>O1</v>
      </c>
      <c r="I5">
        <f>RANK(B5,B$5:B$19,B$3)</f>
        <v>6</v>
      </c>
      <c r="J5">
        <f t="shared" ref="J5:M19" si="2">RANK(C5,C$5:C$19,C$3)</f>
        <v>13</v>
      </c>
      <c r="K5">
        <f t="shared" si="2"/>
        <v>2</v>
      </c>
      <c r="L5">
        <f t="shared" si="2"/>
        <v>11</v>
      </c>
      <c r="M5">
        <f t="shared" si="2"/>
        <v>10</v>
      </c>
      <c r="N5">
        <v>1000</v>
      </c>
      <c r="P5" t="str">
        <f>H5</f>
        <v>O1</v>
      </c>
      <c r="Q5" s="2">
        <f>IF(I5&lt;I$1,I5*I$3,I5*I$2)</f>
        <v>195.77453205143181</v>
      </c>
      <c r="R5" s="2">
        <f t="shared" ref="R5:R19" si="3">IF(J5&lt;J$1,J5*J$3,J5*J$2)</f>
        <v>166.3341720607221</v>
      </c>
      <c r="S5" s="2">
        <f t="shared" ref="S5:S19" si="4">IF(K5&lt;K$1,K5*K$3,K5*K$2)</f>
        <v>101.306518931742</v>
      </c>
      <c r="T5" s="2">
        <f t="shared" ref="T5:T19" si="5">IF(L5&lt;L$1,L5*L$3,L5*L$2)</f>
        <v>380.49858767858194</v>
      </c>
      <c r="U5" s="2">
        <f t="shared" ref="U5:U19" si="6">IF(M5&lt;M$1,M5*M$3,M5*M$2)</f>
        <v>258.58391809533146</v>
      </c>
      <c r="V5" s="2">
        <f t="shared" si="1"/>
        <v>1000</v>
      </c>
      <c r="W5" s="2">
        <f>SUM(Q5:U5)</f>
        <v>1102.4977288178093</v>
      </c>
      <c r="X5" s="2">
        <f>V5-W5</f>
        <v>-102.49772881780927</v>
      </c>
      <c r="AA5" t="s">
        <v>0</v>
      </c>
      <c r="AB5" s="1">
        <f>AB$1*I5</f>
        <v>237.80946</v>
      </c>
      <c r="AC5" s="1">
        <f t="shared" ref="AC5:AE5" si="7">AC$1*J5</f>
        <v>28.6357526</v>
      </c>
      <c r="AD5" s="1">
        <f t="shared" si="7"/>
        <v>1.8864167999999999</v>
      </c>
      <c r="AE5" s="1">
        <f t="shared" si="7"/>
        <v>513.38214400000004</v>
      </c>
      <c r="AF5" s="1">
        <f>AF$1*M5</f>
        <v>339.11349999999999</v>
      </c>
      <c r="AG5" s="1">
        <v>1000</v>
      </c>
      <c r="AH5" s="1">
        <f>SUM(AB5:AF5)</f>
        <v>1120.8272734</v>
      </c>
      <c r="AI5" s="1">
        <f>AG5-AH5</f>
        <v>-120.82727339999997</v>
      </c>
    </row>
    <row r="6" spans="1:35" x14ac:dyDescent="0.3">
      <c r="A6" t="s">
        <v>1</v>
      </c>
      <c r="B6">
        <v>17</v>
      </c>
      <c r="C6">
        <v>74</v>
      </c>
      <c r="D6">
        <v>84</v>
      </c>
      <c r="E6">
        <v>78</v>
      </c>
      <c r="F6">
        <v>23</v>
      </c>
      <c r="H6" t="str">
        <f t="shared" ref="H6:H19" si="8">A6</f>
        <v>O2</v>
      </c>
      <c r="I6">
        <f t="shared" ref="I6:I19" si="9">RANK(B6,B$5:B$19,B$3)</f>
        <v>13</v>
      </c>
      <c r="J6">
        <f t="shared" si="2"/>
        <v>6</v>
      </c>
      <c r="K6">
        <f t="shared" si="2"/>
        <v>4</v>
      </c>
      <c r="L6">
        <f t="shared" si="2"/>
        <v>2</v>
      </c>
      <c r="M6">
        <f t="shared" si="2"/>
        <v>14</v>
      </c>
      <c r="N6">
        <v>1000</v>
      </c>
      <c r="P6" t="str">
        <f t="shared" ref="P6:P19" si="10">H6</f>
        <v>O2</v>
      </c>
      <c r="Q6" s="2">
        <f t="shared" ref="Q6:Q19" si="11">IF(I6&lt;I$1,I6*I$3,I6*I$2)</f>
        <v>424.17815277810223</v>
      </c>
      <c r="R6" s="2">
        <f t="shared" si="3"/>
        <v>76.769617874179431</v>
      </c>
      <c r="S6" s="2">
        <f t="shared" si="4"/>
        <v>202.61303786348401</v>
      </c>
      <c r="T6" s="2">
        <f t="shared" si="5"/>
        <v>91.715504772754457</v>
      </c>
      <c r="U6" s="2">
        <f t="shared" si="6"/>
        <v>362.01748533346404</v>
      </c>
      <c r="V6" s="2">
        <f t="shared" si="1"/>
        <v>1000</v>
      </c>
      <c r="W6" s="2">
        <f t="shared" ref="W6:W19" si="12">SUM(Q6:U6)</f>
        <v>1157.293798621984</v>
      </c>
      <c r="X6" s="2">
        <f t="shared" ref="X6:X19" si="13">V6-W6</f>
        <v>-157.29379862198402</v>
      </c>
      <c r="AA6" t="s">
        <v>1</v>
      </c>
      <c r="AB6" s="1">
        <f t="shared" ref="AB6:AB19" si="14">AB$1*I6</f>
        <v>515.25382999999999</v>
      </c>
      <c r="AC6" s="1">
        <f t="shared" ref="AC6:AC19" si="15">AC$1*J6</f>
        <v>13.2165012</v>
      </c>
      <c r="AD6" s="1">
        <f t="shared" ref="AD6:AD19" si="16">AD$1*K6</f>
        <v>3.7728335999999998</v>
      </c>
      <c r="AE6" s="1">
        <f t="shared" ref="AE6:AE19" si="17">AE$1*L6</f>
        <v>93.342207999999999</v>
      </c>
      <c r="AF6" s="1">
        <f t="shared" ref="AF6:AF19" si="18">AF$1*M6</f>
        <v>474.75889999999998</v>
      </c>
      <c r="AG6" s="1">
        <v>1000</v>
      </c>
      <c r="AH6" s="1">
        <f t="shared" ref="AH6:AH19" si="19">SUM(AB6:AF6)</f>
        <v>1100.3442728</v>
      </c>
      <c r="AI6" s="1">
        <f t="shared" ref="AI6:AI19" si="20">AG6-AH6</f>
        <v>-100.3442728</v>
      </c>
    </row>
    <row r="7" spans="1:35" x14ac:dyDescent="0.3">
      <c r="A7" t="s">
        <v>2</v>
      </c>
      <c r="B7">
        <v>57</v>
      </c>
      <c r="C7">
        <v>57</v>
      </c>
      <c r="D7">
        <v>89</v>
      </c>
      <c r="E7">
        <v>37</v>
      </c>
      <c r="F7">
        <v>85</v>
      </c>
      <c r="H7" t="str">
        <f t="shared" si="8"/>
        <v>O3</v>
      </c>
      <c r="I7">
        <f t="shared" si="9"/>
        <v>7</v>
      </c>
      <c r="J7">
        <f t="shared" si="2"/>
        <v>7</v>
      </c>
      <c r="K7">
        <f t="shared" si="2"/>
        <v>3</v>
      </c>
      <c r="L7">
        <f t="shared" si="2"/>
        <v>10</v>
      </c>
      <c r="M7">
        <f t="shared" si="2"/>
        <v>1</v>
      </c>
      <c r="N7">
        <v>1000</v>
      </c>
      <c r="P7" t="str">
        <f t="shared" si="10"/>
        <v>O3</v>
      </c>
      <c r="Q7" s="2">
        <f t="shared" si="11"/>
        <v>228.40362072667045</v>
      </c>
      <c r="R7" s="2">
        <f t="shared" si="3"/>
        <v>89.564554186542679</v>
      </c>
      <c r="S7" s="2">
        <f t="shared" si="4"/>
        <v>151.95977839761301</v>
      </c>
      <c r="T7" s="2">
        <f t="shared" si="5"/>
        <v>345.90780698052902</v>
      </c>
      <c r="U7" s="2">
        <f t="shared" si="6"/>
        <v>72.8453108008584</v>
      </c>
      <c r="V7" s="2">
        <f t="shared" si="1"/>
        <v>1000</v>
      </c>
      <c r="W7" s="2">
        <f t="shared" si="12"/>
        <v>888.68107109221364</v>
      </c>
      <c r="X7" s="2">
        <f t="shared" si="13"/>
        <v>111.31892890778636</v>
      </c>
      <c r="AA7" t="s">
        <v>2</v>
      </c>
      <c r="AB7" s="1">
        <f t="shared" si="14"/>
        <v>277.44436999999999</v>
      </c>
      <c r="AC7" s="1">
        <f t="shared" si="15"/>
        <v>15.4192514</v>
      </c>
      <c r="AD7" s="1">
        <f t="shared" si="16"/>
        <v>2.8296251999999997</v>
      </c>
      <c r="AE7" s="1">
        <f t="shared" si="17"/>
        <v>466.71104000000003</v>
      </c>
      <c r="AF7" s="1">
        <f t="shared" si="18"/>
        <v>33.911349999999999</v>
      </c>
      <c r="AG7" s="1">
        <v>1000</v>
      </c>
      <c r="AH7" s="1">
        <f t="shared" si="19"/>
        <v>796.31563659999995</v>
      </c>
      <c r="AI7" s="1">
        <f t="shared" si="20"/>
        <v>203.68436340000005</v>
      </c>
    </row>
    <row r="8" spans="1:35" x14ac:dyDescent="0.3">
      <c r="A8" t="s">
        <v>3</v>
      </c>
      <c r="B8">
        <v>13</v>
      </c>
      <c r="C8">
        <v>88</v>
      </c>
      <c r="D8">
        <v>62</v>
      </c>
      <c r="E8">
        <v>44</v>
      </c>
      <c r="F8">
        <v>75</v>
      </c>
      <c r="H8" t="str">
        <f t="shared" si="8"/>
        <v>O4</v>
      </c>
      <c r="I8">
        <f t="shared" si="9"/>
        <v>14</v>
      </c>
      <c r="J8">
        <f t="shared" si="2"/>
        <v>4</v>
      </c>
      <c r="K8">
        <f t="shared" si="2"/>
        <v>6</v>
      </c>
      <c r="L8">
        <f t="shared" si="2"/>
        <v>9</v>
      </c>
      <c r="M8">
        <f t="shared" si="2"/>
        <v>2</v>
      </c>
      <c r="N8">
        <v>1000</v>
      </c>
      <c r="P8" t="str">
        <f t="shared" si="10"/>
        <v>O4</v>
      </c>
      <c r="Q8" s="2">
        <f t="shared" si="11"/>
        <v>456.80724145334091</v>
      </c>
      <c r="R8" s="2">
        <f t="shared" si="3"/>
        <v>51.179745249452957</v>
      </c>
      <c r="S8" s="2">
        <f t="shared" si="4"/>
        <v>0</v>
      </c>
      <c r="T8" s="2">
        <f t="shared" si="5"/>
        <v>311.31702628247615</v>
      </c>
      <c r="U8" s="2">
        <f t="shared" si="6"/>
        <v>145.6906216017168</v>
      </c>
      <c r="V8" s="2">
        <f t="shared" si="1"/>
        <v>1000</v>
      </c>
      <c r="W8" s="2">
        <f t="shared" si="12"/>
        <v>964.99463458698676</v>
      </c>
      <c r="X8" s="2">
        <f t="shared" si="13"/>
        <v>35.005365413013237</v>
      </c>
      <c r="AA8" t="s">
        <v>3</v>
      </c>
      <c r="AB8" s="1">
        <f t="shared" si="14"/>
        <v>554.88873999999998</v>
      </c>
      <c r="AC8" s="1">
        <f t="shared" si="15"/>
        <v>8.8110008000000004</v>
      </c>
      <c r="AD8" s="1">
        <f t="shared" si="16"/>
        <v>5.6592503999999995</v>
      </c>
      <c r="AE8" s="1">
        <f t="shared" si="17"/>
        <v>420.03993600000001</v>
      </c>
      <c r="AF8" s="1">
        <f t="shared" si="18"/>
        <v>67.822699999999998</v>
      </c>
      <c r="AG8" s="1">
        <v>1000</v>
      </c>
      <c r="AH8" s="1">
        <f t="shared" si="19"/>
        <v>1057.2216272000001</v>
      </c>
      <c r="AI8" s="1">
        <f t="shared" si="20"/>
        <v>-57.221627200000057</v>
      </c>
    </row>
    <row r="9" spans="1:35" x14ac:dyDescent="0.3">
      <c r="A9" t="s">
        <v>4</v>
      </c>
      <c r="B9">
        <v>76</v>
      </c>
      <c r="C9">
        <v>25</v>
      </c>
      <c r="D9">
        <v>28</v>
      </c>
      <c r="E9">
        <v>1</v>
      </c>
      <c r="F9">
        <v>33</v>
      </c>
      <c r="H9" t="str">
        <f t="shared" si="8"/>
        <v>O5</v>
      </c>
      <c r="I9">
        <f t="shared" si="9"/>
        <v>3</v>
      </c>
      <c r="J9">
        <f t="shared" si="2"/>
        <v>11</v>
      </c>
      <c r="K9">
        <f t="shared" si="2"/>
        <v>9</v>
      </c>
      <c r="L9">
        <f t="shared" si="2"/>
        <v>15</v>
      </c>
      <c r="M9">
        <f t="shared" si="2"/>
        <v>9</v>
      </c>
      <c r="N9">
        <v>1000</v>
      </c>
      <c r="P9" t="str">
        <f t="shared" si="10"/>
        <v>O5</v>
      </c>
      <c r="Q9" s="2">
        <f t="shared" si="11"/>
        <v>97.887266025715903</v>
      </c>
      <c r="R9" s="2">
        <f t="shared" si="3"/>
        <v>140.74429943599563</v>
      </c>
      <c r="S9" s="2">
        <f t="shared" si="4"/>
        <v>0</v>
      </c>
      <c r="T9" s="2">
        <f t="shared" si="5"/>
        <v>518.86171047079358</v>
      </c>
      <c r="U9" s="2">
        <f t="shared" si="6"/>
        <v>232.72552628579831</v>
      </c>
      <c r="V9" s="2">
        <f t="shared" si="1"/>
        <v>1000</v>
      </c>
      <c r="W9" s="2">
        <f t="shared" si="12"/>
        <v>990.21880221830349</v>
      </c>
      <c r="X9" s="2">
        <f t="shared" si="13"/>
        <v>9.7811977816965054</v>
      </c>
      <c r="AA9" t="s">
        <v>4</v>
      </c>
      <c r="AB9" s="1">
        <f t="shared" si="14"/>
        <v>118.90473</v>
      </c>
      <c r="AC9" s="1">
        <f t="shared" si="15"/>
        <v>24.230252200000002</v>
      </c>
      <c r="AD9" s="1">
        <f t="shared" si="16"/>
        <v>8.4888756000000001</v>
      </c>
      <c r="AE9" s="1">
        <f t="shared" si="17"/>
        <v>700.06655999999998</v>
      </c>
      <c r="AF9" s="1">
        <f t="shared" si="18"/>
        <v>305.20214999999996</v>
      </c>
      <c r="AG9" s="1">
        <v>1000</v>
      </c>
      <c r="AH9" s="1">
        <f t="shared" si="19"/>
        <v>1156.8925678000001</v>
      </c>
      <c r="AI9" s="1">
        <f t="shared" si="20"/>
        <v>-156.89256780000005</v>
      </c>
    </row>
    <row r="10" spans="1:35" x14ac:dyDescent="0.3">
      <c r="A10" t="s">
        <v>5</v>
      </c>
      <c r="B10">
        <v>82</v>
      </c>
      <c r="C10">
        <v>33</v>
      </c>
      <c r="D10">
        <v>24</v>
      </c>
      <c r="E10">
        <v>33</v>
      </c>
      <c r="F10">
        <v>73</v>
      </c>
      <c r="H10" t="str">
        <f t="shared" si="8"/>
        <v>O6</v>
      </c>
      <c r="I10">
        <f t="shared" si="9"/>
        <v>2</v>
      </c>
      <c r="J10">
        <f t="shared" si="2"/>
        <v>10</v>
      </c>
      <c r="K10">
        <f t="shared" si="2"/>
        <v>10</v>
      </c>
      <c r="L10">
        <f t="shared" si="2"/>
        <v>11</v>
      </c>
      <c r="M10">
        <f t="shared" si="2"/>
        <v>3</v>
      </c>
      <c r="N10">
        <v>1000</v>
      </c>
      <c r="P10" t="str">
        <f t="shared" si="10"/>
        <v>O6</v>
      </c>
      <c r="Q10" s="2">
        <f t="shared" si="11"/>
        <v>275.20925506722477</v>
      </c>
      <c r="R10" s="2">
        <f t="shared" si="3"/>
        <v>127.94936312363239</v>
      </c>
      <c r="S10" s="2">
        <f t="shared" si="4"/>
        <v>0</v>
      </c>
      <c r="T10" s="2">
        <f t="shared" si="5"/>
        <v>380.49858767858194</v>
      </c>
      <c r="U10" s="2">
        <f t="shared" si="6"/>
        <v>218.53593240257521</v>
      </c>
      <c r="V10" s="2">
        <f t="shared" si="1"/>
        <v>1000</v>
      </c>
      <c r="W10" s="2">
        <f t="shared" si="12"/>
        <v>1002.1931382720144</v>
      </c>
      <c r="X10" s="2">
        <f t="shared" si="13"/>
        <v>-2.1931382720143802</v>
      </c>
      <c r="AA10" t="s">
        <v>5</v>
      </c>
      <c r="AB10" s="1">
        <f t="shared" si="14"/>
        <v>79.269819999999996</v>
      </c>
      <c r="AC10" s="1">
        <f t="shared" si="15"/>
        <v>22.027502000000002</v>
      </c>
      <c r="AD10" s="1">
        <f t="shared" si="16"/>
        <v>9.4320839999999997</v>
      </c>
      <c r="AE10" s="1">
        <f t="shared" si="17"/>
        <v>513.38214400000004</v>
      </c>
      <c r="AF10" s="1">
        <f t="shared" si="18"/>
        <v>101.73405</v>
      </c>
      <c r="AG10" s="1">
        <v>1000</v>
      </c>
      <c r="AH10" s="1">
        <f t="shared" si="19"/>
        <v>725.8456000000001</v>
      </c>
      <c r="AI10" s="1">
        <f t="shared" si="20"/>
        <v>274.1543999999999</v>
      </c>
    </row>
    <row r="11" spans="1:35" x14ac:dyDescent="0.3">
      <c r="A11" t="s">
        <v>6</v>
      </c>
      <c r="B11">
        <v>12</v>
      </c>
      <c r="C11">
        <v>19</v>
      </c>
      <c r="D11">
        <v>11</v>
      </c>
      <c r="E11">
        <v>69</v>
      </c>
      <c r="F11">
        <v>55</v>
      </c>
      <c r="H11" t="str">
        <f t="shared" si="8"/>
        <v>O7</v>
      </c>
      <c r="I11">
        <f t="shared" si="9"/>
        <v>15</v>
      </c>
      <c r="J11">
        <f t="shared" si="2"/>
        <v>12</v>
      </c>
      <c r="K11">
        <f t="shared" si="2"/>
        <v>13</v>
      </c>
      <c r="L11">
        <f t="shared" si="2"/>
        <v>5</v>
      </c>
      <c r="M11">
        <f t="shared" si="2"/>
        <v>5</v>
      </c>
      <c r="N11">
        <v>1000</v>
      </c>
      <c r="P11" t="str">
        <f t="shared" si="10"/>
        <v>O7</v>
      </c>
      <c r="Q11" s="2">
        <f t="shared" si="11"/>
        <v>489.43633012857953</v>
      </c>
      <c r="R11" s="2">
        <f t="shared" si="3"/>
        <v>153.53923574835886</v>
      </c>
      <c r="S11" s="2">
        <f t="shared" si="4"/>
        <v>0</v>
      </c>
      <c r="T11" s="2">
        <f t="shared" si="5"/>
        <v>229.28876193188614</v>
      </c>
      <c r="U11" s="2">
        <f t="shared" si="6"/>
        <v>129.29195904766573</v>
      </c>
      <c r="V11" s="2">
        <f t="shared" si="1"/>
        <v>1000</v>
      </c>
      <c r="W11" s="2">
        <f t="shared" si="12"/>
        <v>1001.5562868564903</v>
      </c>
      <c r="X11" s="2">
        <f t="shared" si="13"/>
        <v>-1.5562868564902601</v>
      </c>
      <c r="AA11" t="s">
        <v>6</v>
      </c>
      <c r="AB11" s="1">
        <f t="shared" si="14"/>
        <v>594.52364999999998</v>
      </c>
      <c r="AC11" s="1">
        <f t="shared" si="15"/>
        <v>26.433002399999999</v>
      </c>
      <c r="AD11" s="1">
        <f t="shared" si="16"/>
        <v>12.261709199999999</v>
      </c>
      <c r="AE11" s="1">
        <f t="shared" si="17"/>
        <v>233.35552000000001</v>
      </c>
      <c r="AF11" s="1">
        <f t="shared" si="18"/>
        <v>169.55674999999999</v>
      </c>
      <c r="AG11" s="1">
        <v>1000</v>
      </c>
      <c r="AH11" s="1">
        <f t="shared" si="19"/>
        <v>1036.1306316</v>
      </c>
      <c r="AI11" s="1">
        <f t="shared" si="20"/>
        <v>-36.130631600000015</v>
      </c>
    </row>
    <row r="12" spans="1:35" x14ac:dyDescent="0.3">
      <c r="A12" t="s">
        <v>7</v>
      </c>
      <c r="B12">
        <v>39</v>
      </c>
      <c r="C12">
        <v>97</v>
      </c>
      <c r="D12">
        <v>57</v>
      </c>
      <c r="E12">
        <v>56</v>
      </c>
      <c r="F12">
        <v>67</v>
      </c>
      <c r="H12" t="str">
        <f t="shared" si="8"/>
        <v>O8</v>
      </c>
      <c r="I12">
        <f t="shared" si="9"/>
        <v>10</v>
      </c>
      <c r="J12">
        <f t="shared" si="2"/>
        <v>1</v>
      </c>
      <c r="K12">
        <f t="shared" si="2"/>
        <v>8</v>
      </c>
      <c r="L12">
        <f t="shared" si="2"/>
        <v>6</v>
      </c>
      <c r="M12">
        <f t="shared" si="2"/>
        <v>4</v>
      </c>
      <c r="N12">
        <v>1000</v>
      </c>
      <c r="P12" t="str">
        <f t="shared" si="10"/>
        <v>O8</v>
      </c>
      <c r="Q12" s="2">
        <f t="shared" si="11"/>
        <v>326.29088675238631</v>
      </c>
      <c r="R12" s="2">
        <f t="shared" si="3"/>
        <v>218.4700791397135</v>
      </c>
      <c r="S12" s="2">
        <f t="shared" si="4"/>
        <v>0</v>
      </c>
      <c r="T12" s="2">
        <f t="shared" si="5"/>
        <v>207.54468418831743</v>
      </c>
      <c r="U12" s="2">
        <f t="shared" si="6"/>
        <v>291.3812432034336</v>
      </c>
      <c r="V12" s="2">
        <f t="shared" si="1"/>
        <v>1000</v>
      </c>
      <c r="W12" s="2">
        <f t="shared" si="12"/>
        <v>1043.6868932838508</v>
      </c>
      <c r="X12" s="2">
        <f t="shared" si="13"/>
        <v>-43.68689328385085</v>
      </c>
      <c r="AA12" t="s">
        <v>7</v>
      </c>
      <c r="AB12" s="1">
        <f t="shared" si="14"/>
        <v>396.34909999999996</v>
      </c>
      <c r="AC12" s="1">
        <f t="shared" si="15"/>
        <v>2.2027502000000001</v>
      </c>
      <c r="AD12" s="1">
        <f t="shared" si="16"/>
        <v>7.5456671999999996</v>
      </c>
      <c r="AE12" s="1">
        <f t="shared" si="17"/>
        <v>280.02662399999997</v>
      </c>
      <c r="AF12" s="1">
        <f t="shared" si="18"/>
        <v>135.6454</v>
      </c>
      <c r="AG12" s="1">
        <v>1000</v>
      </c>
      <c r="AH12" s="1">
        <f t="shared" si="19"/>
        <v>821.76954139999998</v>
      </c>
      <c r="AI12" s="1">
        <f t="shared" si="20"/>
        <v>178.23045860000002</v>
      </c>
    </row>
    <row r="13" spans="1:35" x14ac:dyDescent="0.3">
      <c r="A13" t="s">
        <v>8</v>
      </c>
      <c r="B13">
        <v>90</v>
      </c>
      <c r="C13">
        <v>37</v>
      </c>
      <c r="D13">
        <v>1</v>
      </c>
      <c r="E13">
        <v>6</v>
      </c>
      <c r="F13">
        <v>29</v>
      </c>
      <c r="H13" t="str">
        <f t="shared" si="8"/>
        <v>O9</v>
      </c>
      <c r="I13">
        <f t="shared" si="9"/>
        <v>1</v>
      </c>
      <c r="J13">
        <f t="shared" si="2"/>
        <v>9</v>
      </c>
      <c r="K13">
        <f t="shared" si="2"/>
        <v>15</v>
      </c>
      <c r="L13">
        <f t="shared" si="2"/>
        <v>14</v>
      </c>
      <c r="M13">
        <f t="shared" si="2"/>
        <v>10</v>
      </c>
      <c r="N13">
        <v>1000</v>
      </c>
      <c r="P13" t="str">
        <f t="shared" si="10"/>
        <v>O9</v>
      </c>
      <c r="Q13" s="2">
        <f t="shared" si="11"/>
        <v>137.60462753361239</v>
      </c>
      <c r="R13" s="2">
        <f t="shared" si="3"/>
        <v>115.15442681126915</v>
      </c>
      <c r="S13" s="2">
        <f t="shared" si="4"/>
        <v>0</v>
      </c>
      <c r="T13" s="2">
        <f t="shared" si="5"/>
        <v>484.27092977274066</v>
      </c>
      <c r="U13" s="2">
        <f t="shared" si="6"/>
        <v>258.58391809533146</v>
      </c>
      <c r="V13" s="2">
        <f t="shared" si="1"/>
        <v>1000</v>
      </c>
      <c r="W13" s="2">
        <f t="shared" si="12"/>
        <v>995.61390221295369</v>
      </c>
      <c r="X13" s="2">
        <f t="shared" si="13"/>
        <v>4.3860977870463103</v>
      </c>
      <c r="AA13" t="s">
        <v>8</v>
      </c>
      <c r="AB13" s="1">
        <f t="shared" si="14"/>
        <v>39.634909999999998</v>
      </c>
      <c r="AC13" s="1">
        <f t="shared" si="15"/>
        <v>19.824751800000001</v>
      </c>
      <c r="AD13" s="1">
        <f t="shared" si="16"/>
        <v>14.148126</v>
      </c>
      <c r="AE13" s="1">
        <f t="shared" si="17"/>
        <v>653.39545599999997</v>
      </c>
      <c r="AF13" s="1">
        <f t="shared" si="18"/>
        <v>339.11349999999999</v>
      </c>
      <c r="AG13" s="1">
        <v>1000</v>
      </c>
      <c r="AH13" s="1">
        <f t="shared" si="19"/>
        <v>1066.1167438</v>
      </c>
      <c r="AI13" s="1">
        <f t="shared" si="20"/>
        <v>-66.116743799999995</v>
      </c>
    </row>
    <row r="14" spans="1:35" x14ac:dyDescent="0.3">
      <c r="A14" t="s">
        <v>9</v>
      </c>
      <c r="B14">
        <v>74</v>
      </c>
      <c r="C14">
        <v>47</v>
      </c>
      <c r="D14">
        <v>82</v>
      </c>
      <c r="E14">
        <v>76</v>
      </c>
      <c r="F14">
        <v>24</v>
      </c>
      <c r="H14" t="str">
        <f t="shared" si="8"/>
        <v>O10</v>
      </c>
      <c r="I14">
        <f t="shared" si="9"/>
        <v>4</v>
      </c>
      <c r="J14">
        <f t="shared" si="2"/>
        <v>8</v>
      </c>
      <c r="K14">
        <f t="shared" si="2"/>
        <v>5</v>
      </c>
      <c r="L14">
        <f t="shared" si="2"/>
        <v>3</v>
      </c>
      <c r="M14">
        <f t="shared" si="2"/>
        <v>12</v>
      </c>
      <c r="N14">
        <v>1000</v>
      </c>
      <c r="P14" t="str">
        <f t="shared" si="10"/>
        <v>O10</v>
      </c>
      <c r="Q14" s="2">
        <f t="shared" si="11"/>
        <v>130.51635470095454</v>
      </c>
      <c r="R14" s="2">
        <f t="shared" si="3"/>
        <v>102.35949049890591</v>
      </c>
      <c r="S14" s="2">
        <f t="shared" si="4"/>
        <v>253.26629732935501</v>
      </c>
      <c r="T14" s="2">
        <f t="shared" si="5"/>
        <v>137.57325715913169</v>
      </c>
      <c r="U14" s="2">
        <f t="shared" si="6"/>
        <v>310.30070171439775</v>
      </c>
      <c r="V14" s="2">
        <f t="shared" si="1"/>
        <v>1000</v>
      </c>
      <c r="W14" s="2">
        <f t="shared" si="12"/>
        <v>934.01610140274488</v>
      </c>
      <c r="X14" s="2">
        <f t="shared" si="13"/>
        <v>65.98389859725512</v>
      </c>
      <c r="AA14" t="s">
        <v>9</v>
      </c>
      <c r="AB14" s="1">
        <f t="shared" si="14"/>
        <v>158.53963999999999</v>
      </c>
      <c r="AC14" s="1">
        <f t="shared" si="15"/>
        <v>17.622001600000001</v>
      </c>
      <c r="AD14" s="1">
        <f t="shared" si="16"/>
        <v>4.7160419999999998</v>
      </c>
      <c r="AE14" s="1">
        <f t="shared" si="17"/>
        <v>140.01331199999998</v>
      </c>
      <c r="AF14" s="1">
        <f t="shared" si="18"/>
        <v>406.93619999999999</v>
      </c>
      <c r="AG14" s="1">
        <v>1000</v>
      </c>
      <c r="AH14" s="1">
        <f t="shared" si="19"/>
        <v>727.82719559999998</v>
      </c>
      <c r="AI14" s="1">
        <f t="shared" si="20"/>
        <v>272.17280440000002</v>
      </c>
    </row>
    <row r="15" spans="1:35" x14ac:dyDescent="0.3">
      <c r="A15" t="s">
        <v>10</v>
      </c>
      <c r="B15">
        <v>43</v>
      </c>
      <c r="C15">
        <v>97</v>
      </c>
      <c r="D15">
        <v>15</v>
      </c>
      <c r="E15">
        <v>28</v>
      </c>
      <c r="F15">
        <v>46</v>
      </c>
      <c r="H15" t="str">
        <f t="shared" si="8"/>
        <v>O11</v>
      </c>
      <c r="I15">
        <f t="shared" si="9"/>
        <v>9</v>
      </c>
      <c r="J15">
        <f t="shared" si="2"/>
        <v>1</v>
      </c>
      <c r="K15">
        <f t="shared" si="2"/>
        <v>11</v>
      </c>
      <c r="L15">
        <f t="shared" si="2"/>
        <v>13</v>
      </c>
      <c r="M15">
        <f t="shared" si="2"/>
        <v>6</v>
      </c>
      <c r="N15">
        <v>1000</v>
      </c>
      <c r="P15" t="str">
        <f t="shared" si="10"/>
        <v>O11</v>
      </c>
      <c r="Q15" s="2">
        <f t="shared" si="11"/>
        <v>293.66179807714769</v>
      </c>
      <c r="R15" s="2">
        <f t="shared" si="3"/>
        <v>218.4700791397135</v>
      </c>
      <c r="S15" s="2">
        <f t="shared" si="4"/>
        <v>0</v>
      </c>
      <c r="T15" s="2">
        <f t="shared" si="5"/>
        <v>449.68014907468773</v>
      </c>
      <c r="U15" s="2">
        <f t="shared" si="6"/>
        <v>155.15035085719887</v>
      </c>
      <c r="V15" s="2">
        <f t="shared" si="1"/>
        <v>1000</v>
      </c>
      <c r="W15" s="2">
        <f t="shared" si="12"/>
        <v>1116.9623771487477</v>
      </c>
      <c r="X15" s="2">
        <f t="shared" si="13"/>
        <v>-116.96237714874769</v>
      </c>
      <c r="AA15" t="s">
        <v>10</v>
      </c>
      <c r="AB15" s="1">
        <f t="shared" si="14"/>
        <v>356.71418999999997</v>
      </c>
      <c r="AC15" s="1">
        <f t="shared" si="15"/>
        <v>2.2027502000000001</v>
      </c>
      <c r="AD15" s="1">
        <f t="shared" si="16"/>
        <v>10.375292399999999</v>
      </c>
      <c r="AE15" s="1">
        <f t="shared" si="17"/>
        <v>606.72435199999995</v>
      </c>
      <c r="AF15" s="1">
        <f t="shared" si="18"/>
        <v>203.46809999999999</v>
      </c>
      <c r="AG15" s="1">
        <v>1000</v>
      </c>
      <c r="AH15" s="1">
        <f t="shared" si="19"/>
        <v>1179.4846846</v>
      </c>
      <c r="AI15" s="1">
        <f t="shared" si="20"/>
        <v>-179.48468460000004</v>
      </c>
    </row>
    <row r="16" spans="1:35" x14ac:dyDescent="0.3">
      <c r="A16" t="s">
        <v>11</v>
      </c>
      <c r="B16">
        <v>49</v>
      </c>
      <c r="C16">
        <v>9</v>
      </c>
      <c r="D16">
        <v>13</v>
      </c>
      <c r="E16">
        <v>72</v>
      </c>
      <c r="F16">
        <v>7</v>
      </c>
      <c r="H16" t="str">
        <f t="shared" si="8"/>
        <v>O12</v>
      </c>
      <c r="I16">
        <f t="shared" si="9"/>
        <v>8</v>
      </c>
      <c r="J16">
        <f t="shared" si="2"/>
        <v>14</v>
      </c>
      <c r="K16">
        <f t="shared" si="2"/>
        <v>12</v>
      </c>
      <c r="L16">
        <f t="shared" si="2"/>
        <v>4</v>
      </c>
      <c r="M16">
        <f t="shared" si="2"/>
        <v>15</v>
      </c>
      <c r="N16">
        <v>1000</v>
      </c>
      <c r="P16" t="str">
        <f t="shared" si="10"/>
        <v>O12</v>
      </c>
      <c r="Q16" s="2">
        <f t="shared" si="11"/>
        <v>261.03270940190907</v>
      </c>
      <c r="R16" s="2">
        <f t="shared" si="3"/>
        <v>179.12910837308536</v>
      </c>
      <c r="S16" s="2">
        <f t="shared" si="4"/>
        <v>0</v>
      </c>
      <c r="T16" s="2">
        <f t="shared" si="5"/>
        <v>183.43100954550891</v>
      </c>
      <c r="U16" s="2">
        <f t="shared" si="6"/>
        <v>387.87587714299718</v>
      </c>
      <c r="V16" s="2">
        <f t="shared" si="1"/>
        <v>1000</v>
      </c>
      <c r="W16" s="2">
        <f t="shared" si="12"/>
        <v>1011.4687044635006</v>
      </c>
      <c r="X16" s="2">
        <f t="shared" si="13"/>
        <v>-11.468704463500558</v>
      </c>
      <c r="AA16" t="s">
        <v>11</v>
      </c>
      <c r="AB16" s="1">
        <f t="shared" si="14"/>
        <v>317.07927999999998</v>
      </c>
      <c r="AC16" s="1">
        <f t="shared" si="15"/>
        <v>30.838502800000001</v>
      </c>
      <c r="AD16" s="1">
        <f t="shared" si="16"/>
        <v>11.318500799999999</v>
      </c>
      <c r="AE16" s="1">
        <f t="shared" si="17"/>
        <v>186.684416</v>
      </c>
      <c r="AF16" s="1">
        <f t="shared" si="18"/>
        <v>508.67025000000001</v>
      </c>
      <c r="AG16" s="1">
        <v>1000</v>
      </c>
      <c r="AH16" s="1">
        <f t="shared" si="19"/>
        <v>1054.5909495999999</v>
      </c>
      <c r="AI16" s="1">
        <f t="shared" si="20"/>
        <v>-54.590949599999931</v>
      </c>
    </row>
    <row r="17" spans="1:35" x14ac:dyDescent="0.3">
      <c r="A17" t="s">
        <v>12</v>
      </c>
      <c r="B17">
        <v>72</v>
      </c>
      <c r="C17">
        <v>97</v>
      </c>
      <c r="D17">
        <v>60</v>
      </c>
      <c r="E17">
        <v>49</v>
      </c>
      <c r="F17">
        <v>38</v>
      </c>
      <c r="H17" t="str">
        <f t="shared" si="8"/>
        <v>O13</v>
      </c>
      <c r="I17">
        <f t="shared" si="9"/>
        <v>5</v>
      </c>
      <c r="J17">
        <f t="shared" si="2"/>
        <v>1</v>
      </c>
      <c r="K17">
        <f t="shared" si="2"/>
        <v>7</v>
      </c>
      <c r="L17">
        <f t="shared" si="2"/>
        <v>8</v>
      </c>
      <c r="M17">
        <f t="shared" si="2"/>
        <v>7</v>
      </c>
      <c r="N17">
        <v>1000</v>
      </c>
      <c r="P17" t="str">
        <f t="shared" si="10"/>
        <v>O13</v>
      </c>
      <c r="Q17" s="2">
        <f t="shared" si="11"/>
        <v>163.14544337619316</v>
      </c>
      <c r="R17" s="2">
        <f t="shared" si="3"/>
        <v>218.4700791397135</v>
      </c>
      <c r="S17" s="2">
        <f t="shared" si="4"/>
        <v>0</v>
      </c>
      <c r="T17" s="2">
        <f t="shared" si="5"/>
        <v>276.72624558442322</v>
      </c>
      <c r="U17" s="2">
        <f t="shared" si="6"/>
        <v>181.00874266673202</v>
      </c>
      <c r="V17" s="2">
        <f t="shared" si="1"/>
        <v>1000</v>
      </c>
      <c r="W17" s="2">
        <f t="shared" si="12"/>
        <v>839.35051076706191</v>
      </c>
      <c r="X17" s="2">
        <f t="shared" si="13"/>
        <v>160.64948923293809</v>
      </c>
      <c r="AA17" t="s">
        <v>12</v>
      </c>
      <c r="AB17" s="1">
        <f t="shared" si="14"/>
        <v>198.17454999999998</v>
      </c>
      <c r="AC17" s="1">
        <f t="shared" si="15"/>
        <v>2.2027502000000001</v>
      </c>
      <c r="AD17" s="1">
        <f t="shared" si="16"/>
        <v>6.6024588</v>
      </c>
      <c r="AE17" s="1">
        <f t="shared" si="17"/>
        <v>373.368832</v>
      </c>
      <c r="AF17" s="1">
        <f t="shared" si="18"/>
        <v>237.37944999999999</v>
      </c>
      <c r="AG17" s="1">
        <v>1000</v>
      </c>
      <c r="AH17" s="1">
        <f t="shared" si="19"/>
        <v>817.72804099999996</v>
      </c>
      <c r="AI17" s="1">
        <f t="shared" si="20"/>
        <v>182.27195900000004</v>
      </c>
    </row>
    <row r="18" spans="1:35" x14ac:dyDescent="0.3">
      <c r="A18" t="s">
        <v>13</v>
      </c>
      <c r="B18">
        <v>38</v>
      </c>
      <c r="C18">
        <v>80</v>
      </c>
      <c r="D18">
        <v>96</v>
      </c>
      <c r="E18">
        <v>89</v>
      </c>
      <c r="F18">
        <v>24</v>
      </c>
      <c r="H18" t="str">
        <f t="shared" si="8"/>
        <v>O14</v>
      </c>
      <c r="I18">
        <f t="shared" si="9"/>
        <v>11</v>
      </c>
      <c r="J18">
        <f t="shared" si="2"/>
        <v>5</v>
      </c>
      <c r="K18">
        <f t="shared" si="2"/>
        <v>1</v>
      </c>
      <c r="L18">
        <f t="shared" si="2"/>
        <v>1</v>
      </c>
      <c r="M18">
        <f t="shared" si="2"/>
        <v>12</v>
      </c>
      <c r="N18">
        <v>1000</v>
      </c>
      <c r="P18" t="str">
        <f t="shared" si="10"/>
        <v>O14</v>
      </c>
      <c r="Q18" s="2">
        <f t="shared" si="11"/>
        <v>358.91997542762499</v>
      </c>
      <c r="R18" s="2">
        <f t="shared" si="3"/>
        <v>63.974681561816197</v>
      </c>
      <c r="S18" s="2">
        <f t="shared" si="4"/>
        <v>50.653259465871002</v>
      </c>
      <c r="T18" s="2">
        <f t="shared" si="5"/>
        <v>45.857752386377229</v>
      </c>
      <c r="U18" s="2">
        <f t="shared" si="6"/>
        <v>310.30070171439775</v>
      </c>
      <c r="V18" s="2">
        <f t="shared" si="1"/>
        <v>1000</v>
      </c>
      <c r="W18" s="2">
        <f t="shared" si="12"/>
        <v>829.70637055608711</v>
      </c>
      <c r="X18" s="2">
        <f t="shared" si="13"/>
        <v>170.29362944391289</v>
      </c>
      <c r="AA18" t="s">
        <v>13</v>
      </c>
      <c r="AB18" s="1">
        <f t="shared" si="14"/>
        <v>435.98400999999996</v>
      </c>
      <c r="AC18" s="1">
        <f t="shared" si="15"/>
        <v>11.013751000000001</v>
      </c>
      <c r="AD18" s="1">
        <f t="shared" si="16"/>
        <v>0.94320839999999995</v>
      </c>
      <c r="AE18" s="1">
        <f t="shared" si="17"/>
        <v>46.671104</v>
      </c>
      <c r="AF18" s="1">
        <f t="shared" si="18"/>
        <v>406.93619999999999</v>
      </c>
      <c r="AG18" s="1">
        <v>1000</v>
      </c>
      <c r="AH18" s="1">
        <f t="shared" si="19"/>
        <v>901.54827339999997</v>
      </c>
      <c r="AI18" s="1">
        <f t="shared" si="20"/>
        <v>98.451726600000029</v>
      </c>
    </row>
    <row r="19" spans="1:35" x14ac:dyDescent="0.3">
      <c r="A19" t="s">
        <v>14</v>
      </c>
      <c r="B19">
        <v>34</v>
      </c>
      <c r="C19">
        <v>7</v>
      </c>
      <c r="D19">
        <v>4</v>
      </c>
      <c r="E19">
        <v>56</v>
      </c>
      <c r="F19">
        <v>34</v>
      </c>
      <c r="H19" t="str">
        <f t="shared" si="8"/>
        <v>O15</v>
      </c>
      <c r="I19">
        <f t="shared" si="9"/>
        <v>12</v>
      </c>
      <c r="J19">
        <f t="shared" si="2"/>
        <v>15</v>
      </c>
      <c r="K19">
        <f t="shared" si="2"/>
        <v>14</v>
      </c>
      <c r="L19">
        <f t="shared" si="2"/>
        <v>6</v>
      </c>
      <c r="M19">
        <f t="shared" si="2"/>
        <v>8</v>
      </c>
      <c r="N19">
        <v>1000</v>
      </c>
      <c r="P19" t="str">
        <f t="shared" si="10"/>
        <v>O15</v>
      </c>
      <c r="Q19" s="2">
        <f t="shared" si="11"/>
        <v>391.54906410286361</v>
      </c>
      <c r="R19" s="2">
        <f t="shared" si="3"/>
        <v>191.92404468544859</v>
      </c>
      <c r="S19" s="2">
        <f t="shared" si="4"/>
        <v>0</v>
      </c>
      <c r="T19" s="2">
        <f t="shared" si="5"/>
        <v>207.54468418831743</v>
      </c>
      <c r="U19" s="2">
        <f t="shared" si="6"/>
        <v>206.86713447626516</v>
      </c>
      <c r="V19" s="2">
        <f t="shared" si="1"/>
        <v>1000</v>
      </c>
      <c r="W19" s="2">
        <f t="shared" si="12"/>
        <v>997.88492745289477</v>
      </c>
      <c r="X19" s="2">
        <f t="shared" si="13"/>
        <v>2.1150725471052283</v>
      </c>
      <c r="AA19" t="s">
        <v>14</v>
      </c>
      <c r="AB19" s="1">
        <f t="shared" si="14"/>
        <v>475.61892</v>
      </c>
      <c r="AC19" s="1">
        <f t="shared" si="15"/>
        <v>33.041253000000005</v>
      </c>
      <c r="AD19" s="1">
        <f t="shared" si="16"/>
        <v>13.2049176</v>
      </c>
      <c r="AE19" s="1">
        <f t="shared" si="17"/>
        <v>280.02662399999997</v>
      </c>
      <c r="AF19" s="1">
        <f t="shared" si="18"/>
        <v>271.29079999999999</v>
      </c>
      <c r="AG19" s="1">
        <v>1000</v>
      </c>
      <c r="AH19" s="1">
        <f t="shared" si="19"/>
        <v>1073.1825146000001</v>
      </c>
      <c r="AI19" s="1">
        <f t="shared" si="20"/>
        <v>-73.182514600000104</v>
      </c>
    </row>
    <row r="20" spans="1:35" ht="15" thickBot="1" x14ac:dyDescent="0.35">
      <c r="Q20" s="2"/>
      <c r="R20" s="2"/>
      <c r="S20" s="2"/>
      <c r="T20" s="2"/>
      <c r="U20" s="2"/>
      <c r="V20" s="2" t="s">
        <v>29</v>
      </c>
      <c r="W20" s="2" t="s">
        <v>29</v>
      </c>
      <c r="X20" s="2" t="s">
        <v>28</v>
      </c>
      <c r="AB20" s="1"/>
      <c r="AC20" s="1"/>
      <c r="AD20" s="1"/>
      <c r="AE20" s="1"/>
      <c r="AF20" s="1"/>
      <c r="AG20" s="1" t="s">
        <v>29</v>
      </c>
      <c r="AH20" s="1" t="s">
        <v>29</v>
      </c>
      <c r="AI20" s="1" t="s">
        <v>28</v>
      </c>
    </row>
    <row r="21" spans="1:35" ht="15" thickBot="1" x14ac:dyDescent="0.35">
      <c r="Q21" s="2"/>
      <c r="R21" s="2"/>
      <c r="S21" s="2"/>
      <c r="T21" s="2"/>
      <c r="U21" s="2"/>
      <c r="V21" s="5">
        <f t="shared" ref="V21" si="21">SUM(V5:V19)</f>
        <v>15000</v>
      </c>
      <c r="W21" s="5">
        <f>SUM(W5:W19)</f>
        <v>14876.125247753644</v>
      </c>
      <c r="X21" s="8">
        <f>SUMSQ(X5:X19)</f>
        <v>123873.34512782842</v>
      </c>
      <c r="AB21" s="1"/>
      <c r="AC21" s="1"/>
      <c r="AD21" s="1"/>
      <c r="AE21" s="1"/>
      <c r="AF21" s="1"/>
      <c r="AG21" s="1">
        <f t="shared" ref="AG21" si="22">SUM(AG5:AG19)</f>
        <v>15000</v>
      </c>
      <c r="AH21" s="1">
        <f>SUM(AH5:AH19)</f>
        <v>14635.825553400002</v>
      </c>
      <c r="AI21" s="12">
        <f>SUMSQ(AI5:AI19)</f>
        <v>364193.14237820182</v>
      </c>
    </row>
    <row r="22" spans="1:35" x14ac:dyDescent="0.3">
      <c r="Q22" s="2"/>
      <c r="R22" s="2"/>
      <c r="S22" s="2"/>
      <c r="T22" s="2"/>
      <c r="U22" s="2"/>
      <c r="V22" s="2"/>
      <c r="W22" s="2"/>
      <c r="X22" s="2" t="s">
        <v>30</v>
      </c>
      <c r="AB22" s="1"/>
      <c r="AC22" s="1"/>
      <c r="AD22" s="1"/>
      <c r="AE22" s="1"/>
      <c r="AF22" s="1"/>
      <c r="AG22" s="1"/>
      <c r="AH22" s="1"/>
      <c r="AI22" s="1" t="s">
        <v>30</v>
      </c>
    </row>
    <row r="23" spans="1:35" x14ac:dyDescent="0.3">
      <c r="Q23" s="2"/>
      <c r="R23" s="2"/>
      <c r="S23" s="2"/>
      <c r="T23" s="2"/>
      <c r="U23" s="2"/>
      <c r="V23" s="2"/>
      <c r="W23" s="2"/>
      <c r="X23" s="2">
        <f>ABS(V21-W21)</f>
        <v>123.87475224635637</v>
      </c>
      <c r="AB23" s="1"/>
      <c r="AC23" s="1"/>
      <c r="AD23" s="1"/>
      <c r="AE23" s="1"/>
      <c r="AF23" s="1"/>
      <c r="AG23" s="1"/>
      <c r="AH23" s="1"/>
      <c r="AI23" s="1">
        <f>ABS(AG21-AH21)</f>
        <v>364.17444659999819</v>
      </c>
    </row>
    <row r="24" spans="1:35" x14ac:dyDescent="0.3">
      <c r="Q24" s="2"/>
      <c r="R24" s="2"/>
      <c r="S24" s="2"/>
      <c r="T24" s="2"/>
      <c r="U24" s="2"/>
      <c r="V24" s="2"/>
      <c r="W24" s="2"/>
      <c r="X24" s="2" t="s">
        <v>31</v>
      </c>
      <c r="AB24" s="1"/>
      <c r="AC24" s="1"/>
      <c r="AD24" s="1"/>
      <c r="AE24" s="1"/>
      <c r="AF24" s="1"/>
      <c r="AG24" s="1"/>
      <c r="AH24" s="1"/>
      <c r="AI24" s="1" t="s">
        <v>31</v>
      </c>
    </row>
    <row r="25" spans="1:35" x14ac:dyDescent="0.3">
      <c r="Q25" s="2"/>
      <c r="R25" s="2"/>
      <c r="S25" s="2"/>
      <c r="T25" s="2"/>
      <c r="U25" s="2"/>
      <c r="V25" s="2"/>
      <c r="W25" s="2"/>
      <c r="X25" s="5">
        <f>X21*X23</f>
        <v>15344779.937637141</v>
      </c>
      <c r="AB25" s="1"/>
      <c r="AC25" s="1"/>
      <c r="AD25" s="1"/>
      <c r="AE25" s="1"/>
      <c r="AF25" s="1"/>
      <c r="AG25" s="1"/>
      <c r="AH25" s="1"/>
      <c r="AI25" s="13">
        <f>AI21*AI23</f>
        <v>132629836.08109599</v>
      </c>
    </row>
    <row r="26" spans="1:35" x14ac:dyDescent="0.3">
      <c r="V26" t="s">
        <v>32</v>
      </c>
      <c r="W26" t="s">
        <v>32</v>
      </c>
      <c r="AB26" s="1"/>
      <c r="AC26" s="1"/>
      <c r="AD26" s="1"/>
      <c r="AE26" s="1"/>
      <c r="AF26" s="1"/>
      <c r="AG26" s="1" t="s">
        <v>32</v>
      </c>
      <c r="AH26" s="1" t="s">
        <v>32</v>
      </c>
      <c r="AI26" s="1"/>
    </row>
    <row r="27" spans="1:35" x14ac:dyDescent="0.3">
      <c r="V27">
        <f>STDEV(V5:V19)</f>
        <v>0</v>
      </c>
      <c r="W27">
        <f>STDEV(W5:W19)</f>
        <v>93.675102721443551</v>
      </c>
      <c r="AB27" s="1"/>
      <c r="AC27" s="1"/>
      <c r="AD27" s="1"/>
      <c r="AE27" s="1"/>
      <c r="AF27" s="1"/>
      <c r="AG27" s="1">
        <f>STDEV(AG5:AG19)</f>
        <v>0</v>
      </c>
      <c r="AH27" s="1">
        <f>STDEV(AH5:AH19)</f>
        <v>159.31810210298835</v>
      </c>
      <c r="AI27" s="1"/>
    </row>
    <row r="34" spans="35:35" x14ac:dyDescent="0.3">
      <c r="AI34" s="2"/>
    </row>
    <row r="35" spans="35:35" x14ac:dyDescent="0.3">
      <c r="AI35" s="2"/>
    </row>
    <row r="36" spans="35:35" x14ac:dyDescent="0.3">
      <c r="AI36" s="2"/>
    </row>
    <row r="37" spans="35:35" x14ac:dyDescent="0.3">
      <c r="AI37" s="2"/>
    </row>
    <row r="38" spans="35:35" x14ac:dyDescent="0.3">
      <c r="AI38" s="2"/>
    </row>
    <row r="39" spans="35:35" x14ac:dyDescent="0.3">
      <c r="AI39" s="2"/>
    </row>
    <row r="40" spans="35:35" x14ac:dyDescent="0.3">
      <c r="AI40" s="2"/>
    </row>
    <row r="41" spans="35:35" x14ac:dyDescent="0.3">
      <c r="AI41" s="2"/>
    </row>
    <row r="42" spans="35:35" x14ac:dyDescent="0.3">
      <c r="AI42" s="2"/>
    </row>
    <row r="43" spans="35:35" x14ac:dyDescent="0.3">
      <c r="AI43" s="2"/>
    </row>
    <row r="44" spans="35:35" x14ac:dyDescent="0.3">
      <c r="AI44" s="2"/>
    </row>
    <row r="45" spans="35:35" x14ac:dyDescent="0.3">
      <c r="AI45" s="2"/>
    </row>
    <row r="46" spans="35:35" x14ac:dyDescent="0.3">
      <c r="AI46" s="2"/>
    </row>
    <row r="47" spans="35:35" x14ac:dyDescent="0.3">
      <c r="AI47" s="2"/>
    </row>
    <row r="48" spans="35:35" x14ac:dyDescent="0.3">
      <c r="AI48" s="2"/>
    </row>
    <row r="50" spans="33:35" x14ac:dyDescent="0.3">
      <c r="AG50" s="5"/>
      <c r="AH50" s="5"/>
      <c r="AI50" s="5"/>
    </row>
    <row r="51" spans="33:35" x14ac:dyDescent="0.3">
      <c r="AG51" s="5"/>
      <c r="AH51" s="5"/>
      <c r="AI51" s="5"/>
    </row>
    <row r="52" spans="33:35" x14ac:dyDescent="0.3">
      <c r="AG52" s="5"/>
      <c r="AH52" s="5"/>
      <c r="AI52" s="5"/>
    </row>
    <row r="53" spans="33:35" x14ac:dyDescent="0.3">
      <c r="AG53" s="5"/>
      <c r="AH53" s="5"/>
      <c r="AI53" s="5"/>
    </row>
    <row r="54" spans="33:35" x14ac:dyDescent="0.3">
      <c r="AG54" s="5"/>
      <c r="AH54" s="5"/>
      <c r="AI54" s="5"/>
    </row>
    <row r="55" spans="33:35" x14ac:dyDescent="0.3">
      <c r="AG55" s="5"/>
      <c r="AH55" s="5"/>
      <c r="AI55" s="5"/>
    </row>
    <row r="56" spans="33:35" x14ac:dyDescent="0.3">
      <c r="AG56" s="5"/>
      <c r="AH56" s="5"/>
      <c r="AI5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AE1B-BCB1-4967-889E-FD502F3BB755}">
  <dimension ref="A1:L87"/>
  <sheetViews>
    <sheetView zoomScale="30" zoomScaleNormal="30" workbookViewId="0"/>
  </sheetViews>
  <sheetFormatPr defaultRowHeight="14.4" x14ac:dyDescent="0.3"/>
  <sheetData>
    <row r="1" spans="1:12" ht="18" x14ac:dyDescent="0.3">
      <c r="A1" s="25"/>
    </row>
    <row r="2" spans="1:12" x14ac:dyDescent="0.3">
      <c r="A2" s="15"/>
    </row>
    <row r="5" spans="1:12" ht="18" x14ac:dyDescent="0.3">
      <c r="A5" s="16" t="s">
        <v>41</v>
      </c>
      <c r="B5" s="17">
        <v>6971050</v>
      </c>
      <c r="C5" s="16" t="s">
        <v>42</v>
      </c>
      <c r="D5" s="17">
        <v>15</v>
      </c>
      <c r="E5" s="16" t="s">
        <v>43</v>
      </c>
      <c r="F5" s="17">
        <v>5</v>
      </c>
      <c r="G5" s="16" t="s">
        <v>44</v>
      </c>
      <c r="H5" s="17">
        <v>15</v>
      </c>
      <c r="I5" s="16" t="s">
        <v>45</v>
      </c>
      <c r="J5" s="17">
        <v>0</v>
      </c>
      <c r="K5" s="16" t="s">
        <v>46</v>
      </c>
      <c r="L5" s="17" t="s">
        <v>47</v>
      </c>
    </row>
    <row r="6" spans="1:12" ht="18.600000000000001" thickBot="1" x14ac:dyDescent="0.35">
      <c r="A6" s="14"/>
    </row>
    <row r="7" spans="1:12" ht="15" thickBot="1" x14ac:dyDescent="0.35">
      <c r="A7" s="18" t="s">
        <v>48</v>
      </c>
      <c r="B7" s="18" t="s">
        <v>49</v>
      </c>
      <c r="C7" s="18" t="s">
        <v>50</v>
      </c>
      <c r="D7" s="18" t="s">
        <v>51</v>
      </c>
      <c r="E7" s="18" t="s">
        <v>52</v>
      </c>
      <c r="F7" s="18" t="s">
        <v>53</v>
      </c>
      <c r="G7" s="18" t="s">
        <v>54</v>
      </c>
    </row>
    <row r="8" spans="1:12" ht="15" thickBot="1" x14ac:dyDescent="0.35">
      <c r="A8" s="18" t="s">
        <v>0</v>
      </c>
      <c r="B8" s="19">
        <v>6</v>
      </c>
      <c r="C8" s="19">
        <v>13</v>
      </c>
      <c r="D8" s="19">
        <v>2</v>
      </c>
      <c r="E8" s="19">
        <v>11</v>
      </c>
      <c r="F8" s="19">
        <v>10</v>
      </c>
      <c r="G8" s="19">
        <v>1000</v>
      </c>
    </row>
    <row r="9" spans="1:12" ht="15" thickBot="1" x14ac:dyDescent="0.35">
      <c r="A9" s="18" t="s">
        <v>1</v>
      </c>
      <c r="B9" s="19">
        <v>13</v>
      </c>
      <c r="C9" s="19">
        <v>6</v>
      </c>
      <c r="D9" s="19">
        <v>4</v>
      </c>
      <c r="E9" s="19">
        <v>2</v>
      </c>
      <c r="F9" s="19">
        <v>14</v>
      </c>
      <c r="G9" s="19">
        <v>1000</v>
      </c>
    </row>
    <row r="10" spans="1:12" ht="15" thickBot="1" x14ac:dyDescent="0.35">
      <c r="A10" s="18" t="s">
        <v>2</v>
      </c>
      <c r="B10" s="19">
        <v>7</v>
      </c>
      <c r="C10" s="19">
        <v>7</v>
      </c>
      <c r="D10" s="19">
        <v>3</v>
      </c>
      <c r="E10" s="19">
        <v>10</v>
      </c>
      <c r="F10" s="19">
        <v>1</v>
      </c>
      <c r="G10" s="19">
        <v>1000</v>
      </c>
    </row>
    <row r="11" spans="1:12" ht="15" thickBot="1" x14ac:dyDescent="0.35">
      <c r="A11" s="18" t="s">
        <v>3</v>
      </c>
      <c r="B11" s="19">
        <v>14</v>
      </c>
      <c r="C11" s="19">
        <v>4</v>
      </c>
      <c r="D11" s="19">
        <v>6</v>
      </c>
      <c r="E11" s="19">
        <v>9</v>
      </c>
      <c r="F11" s="19">
        <v>2</v>
      </c>
      <c r="G11" s="19">
        <v>1000</v>
      </c>
    </row>
    <row r="12" spans="1:12" ht="15" thickBot="1" x14ac:dyDescent="0.35">
      <c r="A12" s="18" t="s">
        <v>4</v>
      </c>
      <c r="B12" s="19">
        <v>3</v>
      </c>
      <c r="C12" s="19">
        <v>11</v>
      </c>
      <c r="D12" s="19">
        <v>9</v>
      </c>
      <c r="E12" s="19">
        <v>15</v>
      </c>
      <c r="F12" s="19">
        <v>9</v>
      </c>
      <c r="G12" s="19">
        <v>1000</v>
      </c>
    </row>
    <row r="13" spans="1:12" ht="15" thickBot="1" x14ac:dyDescent="0.35">
      <c r="A13" s="18" t="s">
        <v>5</v>
      </c>
      <c r="B13" s="19">
        <v>2</v>
      </c>
      <c r="C13" s="19">
        <v>10</v>
      </c>
      <c r="D13" s="19">
        <v>10</v>
      </c>
      <c r="E13" s="19">
        <v>11</v>
      </c>
      <c r="F13" s="19">
        <v>3</v>
      </c>
      <c r="G13" s="19">
        <v>1000</v>
      </c>
    </row>
    <row r="14" spans="1:12" ht="15" thickBot="1" x14ac:dyDescent="0.35">
      <c r="A14" s="18" t="s">
        <v>6</v>
      </c>
      <c r="B14" s="19">
        <v>15</v>
      </c>
      <c r="C14" s="19">
        <v>12</v>
      </c>
      <c r="D14" s="19">
        <v>13</v>
      </c>
      <c r="E14" s="19">
        <v>5</v>
      </c>
      <c r="F14" s="19">
        <v>5</v>
      </c>
      <c r="G14" s="19">
        <v>1000</v>
      </c>
    </row>
    <row r="15" spans="1:12" ht="15" thickBot="1" x14ac:dyDescent="0.35">
      <c r="A15" s="18" t="s">
        <v>7</v>
      </c>
      <c r="B15" s="19">
        <v>10</v>
      </c>
      <c r="C15" s="19">
        <v>1</v>
      </c>
      <c r="D15" s="19">
        <v>8</v>
      </c>
      <c r="E15" s="19">
        <v>6</v>
      </c>
      <c r="F15" s="19">
        <v>4</v>
      </c>
      <c r="G15" s="19">
        <v>1000</v>
      </c>
    </row>
    <row r="16" spans="1:12" ht="15" thickBot="1" x14ac:dyDescent="0.35">
      <c r="A16" s="18" t="s">
        <v>8</v>
      </c>
      <c r="B16" s="19">
        <v>1</v>
      </c>
      <c r="C16" s="19">
        <v>9</v>
      </c>
      <c r="D16" s="19">
        <v>15</v>
      </c>
      <c r="E16" s="19">
        <v>14</v>
      </c>
      <c r="F16" s="19">
        <v>10</v>
      </c>
      <c r="G16" s="19">
        <v>1000</v>
      </c>
    </row>
    <row r="17" spans="1:7" ht="15" thickBot="1" x14ac:dyDescent="0.35">
      <c r="A17" s="18" t="s">
        <v>9</v>
      </c>
      <c r="B17" s="19">
        <v>4</v>
      </c>
      <c r="C17" s="19">
        <v>8</v>
      </c>
      <c r="D17" s="19">
        <v>5</v>
      </c>
      <c r="E17" s="19">
        <v>3</v>
      </c>
      <c r="F17" s="19">
        <v>12</v>
      </c>
      <c r="G17" s="19">
        <v>1000</v>
      </c>
    </row>
    <row r="18" spans="1:7" ht="15" thickBot="1" x14ac:dyDescent="0.35">
      <c r="A18" s="18" t="s">
        <v>10</v>
      </c>
      <c r="B18" s="19">
        <v>9</v>
      </c>
      <c r="C18" s="19">
        <v>1</v>
      </c>
      <c r="D18" s="19">
        <v>11</v>
      </c>
      <c r="E18" s="19">
        <v>13</v>
      </c>
      <c r="F18" s="19">
        <v>6</v>
      </c>
      <c r="G18" s="19">
        <v>1000</v>
      </c>
    </row>
    <row r="19" spans="1:7" ht="15" thickBot="1" x14ac:dyDescent="0.35">
      <c r="A19" s="18" t="s">
        <v>11</v>
      </c>
      <c r="B19" s="19">
        <v>8</v>
      </c>
      <c r="C19" s="19">
        <v>14</v>
      </c>
      <c r="D19" s="19">
        <v>12</v>
      </c>
      <c r="E19" s="19">
        <v>4</v>
      </c>
      <c r="F19" s="19">
        <v>15</v>
      </c>
      <c r="G19" s="19">
        <v>1000</v>
      </c>
    </row>
    <row r="20" spans="1:7" ht="15" thickBot="1" x14ac:dyDescent="0.35">
      <c r="A20" s="18" t="s">
        <v>12</v>
      </c>
      <c r="B20" s="19">
        <v>5</v>
      </c>
      <c r="C20" s="19">
        <v>1</v>
      </c>
      <c r="D20" s="19">
        <v>7</v>
      </c>
      <c r="E20" s="19">
        <v>8</v>
      </c>
      <c r="F20" s="19">
        <v>7</v>
      </c>
      <c r="G20" s="19">
        <v>1000</v>
      </c>
    </row>
    <row r="21" spans="1:7" ht="15" thickBot="1" x14ac:dyDescent="0.35">
      <c r="A21" s="18" t="s">
        <v>13</v>
      </c>
      <c r="B21" s="19">
        <v>11</v>
      </c>
      <c r="C21" s="19">
        <v>5</v>
      </c>
      <c r="D21" s="19">
        <v>1</v>
      </c>
      <c r="E21" s="19">
        <v>1</v>
      </c>
      <c r="F21" s="19">
        <v>12</v>
      </c>
      <c r="G21" s="19">
        <v>1000</v>
      </c>
    </row>
    <row r="22" spans="1:7" ht="15" thickBot="1" x14ac:dyDescent="0.35">
      <c r="A22" s="18" t="s">
        <v>14</v>
      </c>
      <c r="B22" s="19">
        <v>12</v>
      </c>
      <c r="C22" s="19">
        <v>15</v>
      </c>
      <c r="D22" s="19">
        <v>14</v>
      </c>
      <c r="E22" s="19">
        <v>6</v>
      </c>
      <c r="F22" s="19">
        <v>8</v>
      </c>
      <c r="G22" s="19">
        <v>1000</v>
      </c>
    </row>
    <row r="23" spans="1:7" ht="18.600000000000001" thickBot="1" x14ac:dyDescent="0.35">
      <c r="A23" s="14"/>
    </row>
    <row r="24" spans="1:7" ht="15" thickBot="1" x14ac:dyDescent="0.35">
      <c r="A24" s="18" t="s">
        <v>55</v>
      </c>
      <c r="B24" s="18" t="s">
        <v>49</v>
      </c>
      <c r="C24" s="18" t="s">
        <v>50</v>
      </c>
      <c r="D24" s="18" t="s">
        <v>51</v>
      </c>
      <c r="E24" s="18" t="s">
        <v>52</v>
      </c>
      <c r="F24" s="18" t="s">
        <v>53</v>
      </c>
    </row>
    <row r="25" spans="1:7" ht="15" thickBot="1" x14ac:dyDescent="0.35">
      <c r="A25" s="18" t="s">
        <v>56</v>
      </c>
      <c r="B25" s="19" t="s">
        <v>57</v>
      </c>
      <c r="C25" s="19" t="s">
        <v>58</v>
      </c>
      <c r="D25" s="19" t="s">
        <v>59</v>
      </c>
      <c r="E25" s="19" t="s">
        <v>60</v>
      </c>
      <c r="F25" s="19" t="s">
        <v>61</v>
      </c>
    </row>
    <row r="26" spans="1:7" ht="15" thickBot="1" x14ac:dyDescent="0.35">
      <c r="A26" s="18" t="s">
        <v>62</v>
      </c>
      <c r="B26" s="19" t="s">
        <v>63</v>
      </c>
      <c r="C26" s="19" t="s">
        <v>64</v>
      </c>
      <c r="D26" s="19" t="s">
        <v>65</v>
      </c>
      <c r="E26" s="19" t="s">
        <v>66</v>
      </c>
      <c r="F26" s="19" t="s">
        <v>67</v>
      </c>
    </row>
    <row r="27" spans="1:7" ht="15" thickBot="1" x14ac:dyDescent="0.35">
      <c r="A27" s="18" t="s">
        <v>68</v>
      </c>
      <c r="B27" s="19" t="s">
        <v>69</v>
      </c>
      <c r="C27" s="19" t="s">
        <v>70</v>
      </c>
      <c r="D27" s="19" t="s">
        <v>70</v>
      </c>
      <c r="E27" s="19" t="s">
        <v>71</v>
      </c>
      <c r="F27" s="19" t="s">
        <v>72</v>
      </c>
    </row>
    <row r="28" spans="1:7" ht="15" thickBot="1" x14ac:dyDescent="0.35">
      <c r="A28" s="18" t="s">
        <v>73</v>
      </c>
      <c r="B28" s="19" t="s">
        <v>74</v>
      </c>
      <c r="C28" s="19" t="s">
        <v>75</v>
      </c>
      <c r="D28" s="19" t="s">
        <v>75</v>
      </c>
      <c r="E28" s="19" t="s">
        <v>76</v>
      </c>
      <c r="F28" s="19" t="s">
        <v>77</v>
      </c>
    </row>
    <row r="29" spans="1:7" ht="15" thickBot="1" x14ac:dyDescent="0.35">
      <c r="A29" s="18" t="s">
        <v>78</v>
      </c>
      <c r="B29" s="19" t="s">
        <v>79</v>
      </c>
      <c r="C29" s="19" t="s">
        <v>80</v>
      </c>
      <c r="D29" s="19" t="s">
        <v>80</v>
      </c>
      <c r="E29" s="19" t="s">
        <v>81</v>
      </c>
      <c r="F29" s="19" t="s">
        <v>82</v>
      </c>
    </row>
    <row r="30" spans="1:7" ht="15" thickBot="1" x14ac:dyDescent="0.35">
      <c r="A30" s="18" t="s">
        <v>83</v>
      </c>
      <c r="B30" s="19" t="s">
        <v>84</v>
      </c>
      <c r="C30" s="19" t="s">
        <v>85</v>
      </c>
      <c r="D30" s="19" t="s">
        <v>85</v>
      </c>
      <c r="E30" s="19" t="s">
        <v>86</v>
      </c>
      <c r="F30" s="19" t="s">
        <v>87</v>
      </c>
    </row>
    <row r="31" spans="1:7" ht="15" thickBot="1" x14ac:dyDescent="0.35">
      <c r="A31" s="18" t="s">
        <v>88</v>
      </c>
      <c r="B31" s="19" t="s">
        <v>89</v>
      </c>
      <c r="C31" s="19" t="s">
        <v>90</v>
      </c>
      <c r="D31" s="19" t="s">
        <v>90</v>
      </c>
      <c r="E31" s="19" t="s">
        <v>91</v>
      </c>
      <c r="F31" s="19" t="s">
        <v>92</v>
      </c>
    </row>
    <row r="32" spans="1:7" ht="15" thickBot="1" x14ac:dyDescent="0.35">
      <c r="A32" s="18" t="s">
        <v>93</v>
      </c>
      <c r="B32" s="19" t="s">
        <v>94</v>
      </c>
      <c r="C32" s="19" t="s">
        <v>95</v>
      </c>
      <c r="D32" s="19" t="s">
        <v>95</v>
      </c>
      <c r="E32" s="19" t="s">
        <v>95</v>
      </c>
      <c r="F32" s="19" t="s">
        <v>96</v>
      </c>
    </row>
    <row r="33" spans="1:6" ht="15" thickBot="1" x14ac:dyDescent="0.35">
      <c r="A33" s="18" t="s">
        <v>97</v>
      </c>
      <c r="B33" s="19" t="s">
        <v>98</v>
      </c>
      <c r="C33" s="19" t="s">
        <v>99</v>
      </c>
      <c r="D33" s="19" t="s">
        <v>99</v>
      </c>
      <c r="E33" s="19" t="s">
        <v>99</v>
      </c>
      <c r="F33" s="19" t="s">
        <v>100</v>
      </c>
    </row>
    <row r="34" spans="1:6" ht="15" thickBot="1" x14ac:dyDescent="0.35">
      <c r="A34" s="18" t="s">
        <v>101</v>
      </c>
      <c r="B34" s="19" t="s">
        <v>102</v>
      </c>
      <c r="C34" s="19" t="s">
        <v>103</v>
      </c>
      <c r="D34" s="19" t="s">
        <v>103</v>
      </c>
      <c r="E34" s="19" t="s">
        <v>103</v>
      </c>
      <c r="F34" s="19" t="s">
        <v>104</v>
      </c>
    </row>
    <row r="35" spans="1:6" ht="15" thickBot="1" x14ac:dyDescent="0.35">
      <c r="A35" s="18" t="s">
        <v>105</v>
      </c>
      <c r="B35" s="19" t="s">
        <v>106</v>
      </c>
      <c r="C35" s="19" t="s">
        <v>107</v>
      </c>
      <c r="D35" s="19" t="s">
        <v>107</v>
      </c>
      <c r="E35" s="19" t="s">
        <v>107</v>
      </c>
      <c r="F35" s="19" t="s">
        <v>108</v>
      </c>
    </row>
    <row r="36" spans="1:6" ht="15" thickBot="1" x14ac:dyDescent="0.35">
      <c r="A36" s="18" t="s">
        <v>109</v>
      </c>
      <c r="B36" s="19" t="s">
        <v>110</v>
      </c>
      <c r="C36" s="19" t="s">
        <v>111</v>
      </c>
      <c r="D36" s="19" t="s">
        <v>111</v>
      </c>
      <c r="E36" s="19" t="s">
        <v>111</v>
      </c>
      <c r="F36" s="19" t="s">
        <v>112</v>
      </c>
    </row>
    <row r="37" spans="1:6" ht="15" thickBot="1" x14ac:dyDescent="0.35">
      <c r="A37" s="18" t="s">
        <v>113</v>
      </c>
      <c r="B37" s="19" t="s">
        <v>114</v>
      </c>
      <c r="C37" s="19" t="s">
        <v>115</v>
      </c>
      <c r="D37" s="19" t="s">
        <v>115</v>
      </c>
      <c r="E37" s="19" t="s">
        <v>115</v>
      </c>
      <c r="F37" s="19" t="s">
        <v>116</v>
      </c>
    </row>
    <row r="38" spans="1:6" ht="15" thickBot="1" x14ac:dyDescent="0.35">
      <c r="A38" s="18" t="s">
        <v>117</v>
      </c>
      <c r="B38" s="19" t="s">
        <v>118</v>
      </c>
      <c r="C38" s="19" t="s">
        <v>119</v>
      </c>
      <c r="D38" s="19" t="s">
        <v>119</v>
      </c>
      <c r="E38" s="19" t="s">
        <v>119</v>
      </c>
      <c r="F38" s="19" t="s">
        <v>120</v>
      </c>
    </row>
    <row r="39" spans="1:6" ht="15" thickBot="1" x14ac:dyDescent="0.35">
      <c r="A39" s="18" t="s">
        <v>121</v>
      </c>
      <c r="B39" s="19" t="s">
        <v>122</v>
      </c>
      <c r="C39" s="19" t="s">
        <v>123</v>
      </c>
      <c r="D39" s="19" t="s">
        <v>123</v>
      </c>
      <c r="E39" s="19" t="s">
        <v>123</v>
      </c>
      <c r="F39" s="19" t="s">
        <v>124</v>
      </c>
    </row>
    <row r="40" spans="1:6" ht="18.600000000000001" thickBot="1" x14ac:dyDescent="0.35">
      <c r="A40" s="14"/>
    </row>
    <row r="41" spans="1:6" ht="15" thickBot="1" x14ac:dyDescent="0.35">
      <c r="A41" s="18" t="s">
        <v>125</v>
      </c>
      <c r="B41" s="18" t="s">
        <v>49</v>
      </c>
      <c r="C41" s="18" t="s">
        <v>50</v>
      </c>
      <c r="D41" s="18" t="s">
        <v>51</v>
      </c>
      <c r="E41" s="18" t="s">
        <v>52</v>
      </c>
      <c r="F41" s="18" t="s">
        <v>53</v>
      </c>
    </row>
    <row r="42" spans="1:6" ht="15" thickBot="1" x14ac:dyDescent="0.35">
      <c r="A42" s="18" t="s">
        <v>56</v>
      </c>
      <c r="B42" s="19">
        <v>503.5</v>
      </c>
      <c r="C42" s="19">
        <v>14</v>
      </c>
      <c r="D42" s="19">
        <v>15</v>
      </c>
      <c r="E42" s="19">
        <v>39.5</v>
      </c>
      <c r="F42" s="19">
        <v>503</v>
      </c>
    </row>
    <row r="43" spans="1:6" ht="15" thickBot="1" x14ac:dyDescent="0.35">
      <c r="A43" s="18" t="s">
        <v>62</v>
      </c>
      <c r="B43" s="19">
        <v>495</v>
      </c>
      <c r="C43" s="19">
        <v>13</v>
      </c>
      <c r="D43" s="19">
        <v>14</v>
      </c>
      <c r="E43" s="19">
        <v>38.5</v>
      </c>
      <c r="F43" s="19">
        <v>502</v>
      </c>
    </row>
    <row r="44" spans="1:6" ht="15" thickBot="1" x14ac:dyDescent="0.35">
      <c r="A44" s="18" t="s">
        <v>68</v>
      </c>
      <c r="B44" s="19">
        <v>494</v>
      </c>
      <c r="C44" s="19">
        <v>12</v>
      </c>
      <c r="D44" s="19">
        <v>12</v>
      </c>
      <c r="E44" s="19">
        <v>37.5</v>
      </c>
      <c r="F44" s="19">
        <v>496.5</v>
      </c>
    </row>
    <row r="45" spans="1:6" ht="15" thickBot="1" x14ac:dyDescent="0.35">
      <c r="A45" s="18" t="s">
        <v>73</v>
      </c>
      <c r="B45" s="19">
        <v>486.5</v>
      </c>
      <c r="C45" s="19">
        <v>11</v>
      </c>
      <c r="D45" s="19">
        <v>11</v>
      </c>
      <c r="E45" s="19">
        <v>36.5</v>
      </c>
      <c r="F45" s="19">
        <v>495.5</v>
      </c>
    </row>
    <row r="46" spans="1:6" ht="15" thickBot="1" x14ac:dyDescent="0.35">
      <c r="A46" s="18" t="s">
        <v>78</v>
      </c>
      <c r="B46" s="19">
        <v>484.5</v>
      </c>
      <c r="C46" s="19">
        <v>10</v>
      </c>
      <c r="D46" s="19">
        <v>10</v>
      </c>
      <c r="E46" s="19">
        <v>35.5</v>
      </c>
      <c r="F46" s="19">
        <v>494.5</v>
      </c>
    </row>
    <row r="47" spans="1:6" ht="15" thickBot="1" x14ac:dyDescent="0.35">
      <c r="A47" s="18" t="s">
        <v>83</v>
      </c>
      <c r="B47" s="19">
        <v>483.5</v>
      </c>
      <c r="C47" s="19">
        <v>9</v>
      </c>
      <c r="D47" s="19">
        <v>9</v>
      </c>
      <c r="E47" s="19">
        <v>24</v>
      </c>
      <c r="F47" s="19">
        <v>493.5</v>
      </c>
    </row>
    <row r="48" spans="1:6" ht="15" thickBot="1" x14ac:dyDescent="0.35">
      <c r="A48" s="18" t="s">
        <v>88</v>
      </c>
      <c r="B48" s="19">
        <v>482.5</v>
      </c>
      <c r="C48" s="19">
        <v>8</v>
      </c>
      <c r="D48" s="19">
        <v>8</v>
      </c>
      <c r="E48" s="19">
        <v>8.5</v>
      </c>
      <c r="F48" s="19">
        <v>492.5</v>
      </c>
    </row>
    <row r="49" spans="1:10" ht="15" thickBot="1" x14ac:dyDescent="0.35">
      <c r="A49" s="18" t="s">
        <v>93</v>
      </c>
      <c r="B49" s="19">
        <v>481.5</v>
      </c>
      <c r="C49" s="19">
        <v>7</v>
      </c>
      <c r="D49" s="19">
        <v>7</v>
      </c>
      <c r="E49" s="19">
        <v>7</v>
      </c>
      <c r="F49" s="19">
        <v>491.5</v>
      </c>
    </row>
    <row r="50" spans="1:10" ht="15" thickBot="1" x14ac:dyDescent="0.35">
      <c r="A50" s="18" t="s">
        <v>97</v>
      </c>
      <c r="B50" s="19">
        <v>480.5</v>
      </c>
      <c r="C50" s="19">
        <v>6</v>
      </c>
      <c r="D50" s="19">
        <v>6</v>
      </c>
      <c r="E50" s="19">
        <v>6</v>
      </c>
      <c r="F50" s="19">
        <v>490.5</v>
      </c>
    </row>
    <row r="51" spans="1:10" ht="15" thickBot="1" x14ac:dyDescent="0.35">
      <c r="A51" s="18" t="s">
        <v>101</v>
      </c>
      <c r="B51" s="19">
        <v>472.5</v>
      </c>
      <c r="C51" s="19">
        <v>5</v>
      </c>
      <c r="D51" s="19">
        <v>5</v>
      </c>
      <c r="E51" s="19">
        <v>5</v>
      </c>
      <c r="F51" s="19">
        <v>489.5</v>
      </c>
    </row>
    <row r="52" spans="1:10" ht="15" thickBot="1" x14ac:dyDescent="0.35">
      <c r="A52" s="18" t="s">
        <v>105</v>
      </c>
      <c r="B52" s="19">
        <v>471.5</v>
      </c>
      <c r="C52" s="19">
        <v>4</v>
      </c>
      <c r="D52" s="19">
        <v>4</v>
      </c>
      <c r="E52" s="19">
        <v>4</v>
      </c>
      <c r="F52" s="19">
        <v>470.5</v>
      </c>
    </row>
    <row r="53" spans="1:10" ht="15" thickBot="1" x14ac:dyDescent="0.35">
      <c r="A53" s="18" t="s">
        <v>109</v>
      </c>
      <c r="B53" s="19">
        <v>470.5</v>
      </c>
      <c r="C53" s="19">
        <v>3</v>
      </c>
      <c r="D53" s="19">
        <v>3</v>
      </c>
      <c r="E53" s="19">
        <v>3</v>
      </c>
      <c r="F53" s="19">
        <v>469.5</v>
      </c>
    </row>
    <row r="54" spans="1:10" ht="15" thickBot="1" x14ac:dyDescent="0.35">
      <c r="A54" s="18" t="s">
        <v>113</v>
      </c>
      <c r="B54" s="19">
        <v>469.5</v>
      </c>
      <c r="C54" s="19">
        <v>2</v>
      </c>
      <c r="D54" s="19">
        <v>2</v>
      </c>
      <c r="E54" s="19">
        <v>2</v>
      </c>
      <c r="F54" s="19">
        <v>468.5</v>
      </c>
    </row>
    <row r="55" spans="1:10" ht="15" thickBot="1" x14ac:dyDescent="0.35">
      <c r="A55" s="18" t="s">
        <v>117</v>
      </c>
      <c r="B55" s="19">
        <v>468.5</v>
      </c>
      <c r="C55" s="19">
        <v>1</v>
      </c>
      <c r="D55" s="19">
        <v>1</v>
      </c>
      <c r="E55" s="19">
        <v>1</v>
      </c>
      <c r="F55" s="19">
        <v>467.5</v>
      </c>
    </row>
    <row r="56" spans="1:10" ht="15" thickBot="1" x14ac:dyDescent="0.35">
      <c r="A56" s="18" t="s">
        <v>121</v>
      </c>
      <c r="B56" s="19">
        <v>465</v>
      </c>
      <c r="C56" s="19">
        <v>0</v>
      </c>
      <c r="D56" s="19">
        <v>0</v>
      </c>
      <c r="E56" s="19">
        <v>0</v>
      </c>
      <c r="F56" s="19">
        <v>466.5</v>
      </c>
    </row>
    <row r="57" spans="1:10" ht="18.600000000000001" thickBot="1" x14ac:dyDescent="0.35">
      <c r="A57" s="14"/>
    </row>
    <row r="58" spans="1:10" ht="15" thickBot="1" x14ac:dyDescent="0.35">
      <c r="A58" s="18" t="s">
        <v>126</v>
      </c>
      <c r="B58" s="18" t="s">
        <v>49</v>
      </c>
      <c r="C58" s="18" t="s">
        <v>50</v>
      </c>
      <c r="D58" s="18" t="s">
        <v>51</v>
      </c>
      <c r="E58" s="18" t="s">
        <v>52</v>
      </c>
      <c r="F58" s="18" t="s">
        <v>53</v>
      </c>
      <c r="G58" s="18" t="s">
        <v>127</v>
      </c>
      <c r="H58" s="18" t="s">
        <v>128</v>
      </c>
      <c r="I58" s="18" t="s">
        <v>129</v>
      </c>
      <c r="J58" s="18" t="s">
        <v>130</v>
      </c>
    </row>
    <row r="59" spans="1:10" ht="15" thickBot="1" x14ac:dyDescent="0.35">
      <c r="A59" s="18" t="s">
        <v>0</v>
      </c>
      <c r="B59" s="19">
        <v>483.5</v>
      </c>
      <c r="C59" s="19">
        <v>2</v>
      </c>
      <c r="D59" s="19">
        <v>14</v>
      </c>
      <c r="E59" s="19">
        <v>4</v>
      </c>
      <c r="F59" s="19">
        <v>489.5</v>
      </c>
      <c r="G59" s="19">
        <v>993</v>
      </c>
      <c r="H59" s="19">
        <v>1000</v>
      </c>
      <c r="I59" s="19">
        <v>7</v>
      </c>
      <c r="J59" s="19">
        <v>0.7</v>
      </c>
    </row>
    <row r="60" spans="1:10" ht="15" thickBot="1" x14ac:dyDescent="0.35">
      <c r="A60" s="18" t="s">
        <v>1</v>
      </c>
      <c r="B60" s="19">
        <v>469.5</v>
      </c>
      <c r="C60" s="19">
        <v>9</v>
      </c>
      <c r="D60" s="19">
        <v>11</v>
      </c>
      <c r="E60" s="19">
        <v>38.5</v>
      </c>
      <c r="F60" s="19">
        <v>467.5</v>
      </c>
      <c r="G60" s="19">
        <v>995.5</v>
      </c>
      <c r="H60" s="19">
        <v>1000</v>
      </c>
      <c r="I60" s="19">
        <v>4.5</v>
      </c>
      <c r="J60" s="19">
        <v>0.45</v>
      </c>
    </row>
    <row r="61" spans="1:10" ht="15" thickBot="1" x14ac:dyDescent="0.35">
      <c r="A61" s="18" t="s">
        <v>2</v>
      </c>
      <c r="B61" s="19">
        <v>482.5</v>
      </c>
      <c r="C61" s="19">
        <v>8</v>
      </c>
      <c r="D61" s="19">
        <v>12</v>
      </c>
      <c r="E61" s="19">
        <v>5</v>
      </c>
      <c r="F61" s="19">
        <v>503</v>
      </c>
      <c r="G61" s="19">
        <v>1010.5</v>
      </c>
      <c r="H61" s="19">
        <v>1000</v>
      </c>
      <c r="I61" s="19">
        <v>-10.5</v>
      </c>
      <c r="J61" s="19">
        <v>-1.05</v>
      </c>
    </row>
    <row r="62" spans="1:10" ht="15" thickBot="1" x14ac:dyDescent="0.35">
      <c r="A62" s="18" t="s">
        <v>3</v>
      </c>
      <c r="B62" s="19">
        <v>468.5</v>
      </c>
      <c r="C62" s="19">
        <v>11</v>
      </c>
      <c r="D62" s="19">
        <v>9</v>
      </c>
      <c r="E62" s="19">
        <v>6</v>
      </c>
      <c r="F62" s="19">
        <v>502</v>
      </c>
      <c r="G62" s="19">
        <v>996.5</v>
      </c>
      <c r="H62" s="19">
        <v>1000</v>
      </c>
      <c r="I62" s="19">
        <v>3.5</v>
      </c>
      <c r="J62" s="19">
        <v>0.35</v>
      </c>
    </row>
    <row r="63" spans="1:10" ht="15" thickBot="1" x14ac:dyDescent="0.35">
      <c r="A63" s="18" t="s">
        <v>4</v>
      </c>
      <c r="B63" s="19">
        <v>494</v>
      </c>
      <c r="C63" s="19">
        <v>4</v>
      </c>
      <c r="D63" s="19">
        <v>6</v>
      </c>
      <c r="E63" s="19">
        <v>0</v>
      </c>
      <c r="F63" s="19">
        <v>490.5</v>
      </c>
      <c r="G63" s="19">
        <v>994.5</v>
      </c>
      <c r="H63" s="19">
        <v>1000</v>
      </c>
      <c r="I63" s="19">
        <v>5.5</v>
      </c>
      <c r="J63" s="19">
        <v>0.55000000000000004</v>
      </c>
    </row>
    <row r="64" spans="1:10" ht="15" thickBot="1" x14ac:dyDescent="0.35">
      <c r="A64" s="18" t="s">
        <v>5</v>
      </c>
      <c r="B64" s="19">
        <v>495</v>
      </c>
      <c r="C64" s="19">
        <v>5</v>
      </c>
      <c r="D64" s="19">
        <v>5</v>
      </c>
      <c r="E64" s="19">
        <v>4</v>
      </c>
      <c r="F64" s="19">
        <v>496.5</v>
      </c>
      <c r="G64" s="19">
        <v>1005.5</v>
      </c>
      <c r="H64" s="19">
        <v>1000</v>
      </c>
      <c r="I64" s="19">
        <v>-5.5</v>
      </c>
      <c r="J64" s="19">
        <v>-0.55000000000000004</v>
      </c>
    </row>
    <row r="65" spans="1:10" ht="15" thickBot="1" x14ac:dyDescent="0.35">
      <c r="A65" s="18" t="s">
        <v>6</v>
      </c>
      <c r="B65" s="19">
        <v>465</v>
      </c>
      <c r="C65" s="19">
        <v>3</v>
      </c>
      <c r="D65" s="19">
        <v>2</v>
      </c>
      <c r="E65" s="19">
        <v>35.5</v>
      </c>
      <c r="F65" s="19">
        <v>494.5</v>
      </c>
      <c r="G65" s="19">
        <v>1000</v>
      </c>
      <c r="H65" s="19">
        <v>1000</v>
      </c>
      <c r="I65" s="19">
        <v>0</v>
      </c>
      <c r="J65" s="19">
        <v>0</v>
      </c>
    </row>
    <row r="66" spans="1:10" ht="15" thickBot="1" x14ac:dyDescent="0.35">
      <c r="A66" s="18" t="s">
        <v>7</v>
      </c>
      <c r="B66" s="19">
        <v>472.5</v>
      </c>
      <c r="C66" s="19">
        <v>14</v>
      </c>
      <c r="D66" s="19">
        <v>7</v>
      </c>
      <c r="E66" s="19">
        <v>24</v>
      </c>
      <c r="F66" s="19">
        <v>495.5</v>
      </c>
      <c r="G66" s="19">
        <v>1013</v>
      </c>
      <c r="H66" s="19">
        <v>1000</v>
      </c>
      <c r="I66" s="19">
        <v>-13</v>
      </c>
      <c r="J66" s="19">
        <v>-1.3</v>
      </c>
    </row>
    <row r="67" spans="1:10" ht="15" thickBot="1" x14ac:dyDescent="0.35">
      <c r="A67" s="18" t="s">
        <v>8</v>
      </c>
      <c r="B67" s="19">
        <v>503.5</v>
      </c>
      <c r="C67" s="19">
        <v>6</v>
      </c>
      <c r="D67" s="19">
        <v>0</v>
      </c>
      <c r="E67" s="19">
        <v>1</v>
      </c>
      <c r="F67" s="19">
        <v>489.5</v>
      </c>
      <c r="G67" s="19">
        <v>1000</v>
      </c>
      <c r="H67" s="19">
        <v>1000</v>
      </c>
      <c r="I67" s="19">
        <v>0</v>
      </c>
      <c r="J67" s="19">
        <v>0</v>
      </c>
    </row>
    <row r="68" spans="1:10" ht="15" thickBot="1" x14ac:dyDescent="0.35">
      <c r="A68" s="18" t="s">
        <v>9</v>
      </c>
      <c r="B68" s="19">
        <v>486.5</v>
      </c>
      <c r="C68" s="19">
        <v>7</v>
      </c>
      <c r="D68" s="19">
        <v>10</v>
      </c>
      <c r="E68" s="19">
        <v>37.5</v>
      </c>
      <c r="F68" s="19">
        <v>469.5</v>
      </c>
      <c r="G68" s="19">
        <v>1010.5</v>
      </c>
      <c r="H68" s="19">
        <v>1000</v>
      </c>
      <c r="I68" s="19">
        <v>-10.5</v>
      </c>
      <c r="J68" s="19">
        <v>-1.05</v>
      </c>
    </row>
    <row r="69" spans="1:10" ht="15" thickBot="1" x14ac:dyDescent="0.35">
      <c r="A69" s="18" t="s">
        <v>10</v>
      </c>
      <c r="B69" s="19">
        <v>480.5</v>
      </c>
      <c r="C69" s="19">
        <v>14</v>
      </c>
      <c r="D69" s="19">
        <v>4</v>
      </c>
      <c r="E69" s="19">
        <v>2</v>
      </c>
      <c r="F69" s="19">
        <v>493.5</v>
      </c>
      <c r="G69" s="19">
        <v>994</v>
      </c>
      <c r="H69" s="19">
        <v>1000</v>
      </c>
      <c r="I69" s="19">
        <v>6</v>
      </c>
      <c r="J69" s="19">
        <v>0.6</v>
      </c>
    </row>
    <row r="70" spans="1:10" ht="15" thickBot="1" x14ac:dyDescent="0.35">
      <c r="A70" s="18" t="s">
        <v>11</v>
      </c>
      <c r="B70" s="19">
        <v>481.5</v>
      </c>
      <c r="C70" s="19">
        <v>1</v>
      </c>
      <c r="D70" s="19">
        <v>3</v>
      </c>
      <c r="E70" s="19">
        <v>36.5</v>
      </c>
      <c r="F70" s="19">
        <v>466.5</v>
      </c>
      <c r="G70" s="19">
        <v>988.5</v>
      </c>
      <c r="H70" s="19">
        <v>1000</v>
      </c>
      <c r="I70" s="19">
        <v>11.5</v>
      </c>
      <c r="J70" s="19">
        <v>1.1499999999999999</v>
      </c>
    </row>
    <row r="71" spans="1:10" ht="15" thickBot="1" x14ac:dyDescent="0.35">
      <c r="A71" s="18" t="s">
        <v>12</v>
      </c>
      <c r="B71" s="19">
        <v>484.5</v>
      </c>
      <c r="C71" s="19">
        <v>14</v>
      </c>
      <c r="D71" s="19">
        <v>8</v>
      </c>
      <c r="E71" s="19">
        <v>7</v>
      </c>
      <c r="F71" s="19">
        <v>492.5</v>
      </c>
      <c r="G71" s="19">
        <v>1006</v>
      </c>
      <c r="H71" s="19">
        <v>1000</v>
      </c>
      <c r="I71" s="19">
        <v>-6</v>
      </c>
      <c r="J71" s="19">
        <v>-0.6</v>
      </c>
    </row>
    <row r="72" spans="1:10" ht="15" thickBot="1" x14ac:dyDescent="0.35">
      <c r="A72" s="18" t="s">
        <v>13</v>
      </c>
      <c r="B72" s="19">
        <v>471.5</v>
      </c>
      <c r="C72" s="19">
        <v>10</v>
      </c>
      <c r="D72" s="19">
        <v>15</v>
      </c>
      <c r="E72" s="19">
        <v>39.5</v>
      </c>
      <c r="F72" s="19">
        <v>469.5</v>
      </c>
      <c r="G72" s="19">
        <v>1005.5</v>
      </c>
      <c r="H72" s="19">
        <v>1000</v>
      </c>
      <c r="I72" s="19">
        <v>-5.5</v>
      </c>
      <c r="J72" s="19">
        <v>-0.55000000000000004</v>
      </c>
    </row>
    <row r="73" spans="1:10" ht="15" thickBot="1" x14ac:dyDescent="0.35">
      <c r="A73" s="18" t="s">
        <v>14</v>
      </c>
      <c r="B73" s="19">
        <v>470.5</v>
      </c>
      <c r="C73" s="19">
        <v>0</v>
      </c>
      <c r="D73" s="19">
        <v>1</v>
      </c>
      <c r="E73" s="19">
        <v>24</v>
      </c>
      <c r="F73" s="19">
        <v>491.5</v>
      </c>
      <c r="G73" s="19">
        <v>987</v>
      </c>
      <c r="H73" s="19">
        <v>1000</v>
      </c>
      <c r="I73" s="19">
        <v>13</v>
      </c>
      <c r="J73" s="19">
        <v>1.3</v>
      </c>
    </row>
    <row r="74" spans="1:10" ht="15" thickBot="1" x14ac:dyDescent="0.35"/>
    <row r="75" spans="1:10" ht="15" thickBot="1" x14ac:dyDescent="0.35">
      <c r="A75" s="20" t="s">
        <v>131</v>
      </c>
      <c r="B75" s="21">
        <v>1075</v>
      </c>
      <c r="I75" s="24">
        <f>SUMSQ(I59:I73)</f>
        <v>935</v>
      </c>
    </row>
    <row r="76" spans="1:10" ht="15" thickBot="1" x14ac:dyDescent="0.35">
      <c r="A76" s="20" t="s">
        <v>132</v>
      </c>
      <c r="B76" s="21">
        <v>931.5</v>
      </c>
    </row>
    <row r="77" spans="1:10" ht="15" thickBot="1" x14ac:dyDescent="0.35">
      <c r="A77" s="20" t="s">
        <v>133</v>
      </c>
      <c r="B77" s="21">
        <v>15000</v>
      </c>
    </row>
    <row r="78" spans="1:10" ht="15" thickBot="1" x14ac:dyDescent="0.35">
      <c r="A78" s="20" t="s">
        <v>134</v>
      </c>
      <c r="B78" s="21">
        <v>15000</v>
      </c>
    </row>
    <row r="79" spans="1:10" ht="15" thickBot="1" x14ac:dyDescent="0.35">
      <c r="A79" s="20" t="s">
        <v>135</v>
      </c>
      <c r="B79" s="21">
        <v>0</v>
      </c>
    </row>
    <row r="80" spans="1:10" ht="20.399999999999999" thickBot="1" x14ac:dyDescent="0.35">
      <c r="A80" s="20" t="s">
        <v>136</v>
      </c>
      <c r="B80" s="21"/>
    </row>
    <row r="81" spans="1:2" ht="20.399999999999999" thickBot="1" x14ac:dyDescent="0.35">
      <c r="A81" s="20" t="s">
        <v>137</v>
      </c>
      <c r="B81" s="21"/>
    </row>
    <row r="82" spans="1:2" ht="15" thickBot="1" x14ac:dyDescent="0.35">
      <c r="A82" s="20" t="s">
        <v>138</v>
      </c>
      <c r="B82" s="21">
        <v>0</v>
      </c>
    </row>
    <row r="84" spans="1:2" x14ac:dyDescent="0.3">
      <c r="A84" s="22" t="s">
        <v>139</v>
      </c>
    </row>
    <row r="86" spans="1:2" x14ac:dyDescent="0.3">
      <c r="A86" s="23" t="s">
        <v>140</v>
      </c>
    </row>
    <row r="87" spans="1:2" x14ac:dyDescent="0.3">
      <c r="A87" s="23" t="s">
        <v>141</v>
      </c>
    </row>
  </sheetData>
  <hyperlinks>
    <hyperlink ref="A84" r:id="rId1" display="https://miau.my-x.hu/myx-free/coco/test/697105020210415105412.html" xr:uid="{6E417944-431C-4642-80B1-0F8D052CB23F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zoomScale="80" zoomScaleNormal="80" workbookViewId="0">
      <selection activeCell="I3" sqref="I3"/>
    </sheetView>
  </sheetViews>
  <sheetFormatPr defaultRowHeight="14.4" x14ac:dyDescent="0.3"/>
  <cols>
    <col min="1" max="1" width="9.88671875" bestFit="1" customWidth="1"/>
    <col min="2" max="6" width="3.21875" bestFit="1" customWidth="1"/>
    <col min="8" max="8" width="6.5546875" bestFit="1" customWidth="1"/>
    <col min="9" max="12" width="3.5546875" bestFit="1" customWidth="1"/>
    <col min="13" max="13" width="4.5546875" bestFit="1" customWidth="1"/>
    <col min="14" max="14" width="5" bestFit="1" customWidth="1"/>
    <col min="16" max="16" width="9.6640625" bestFit="1" customWidth="1"/>
    <col min="17" max="18" width="5.5546875" bestFit="1" customWidth="1"/>
    <col min="19" max="19" width="3.5546875" bestFit="1" customWidth="1"/>
    <col min="20" max="21" width="5.5546875" bestFit="1" customWidth="1"/>
    <col min="22" max="22" width="8" bestFit="1" customWidth="1"/>
    <col min="23" max="23" width="12" bestFit="1" customWidth="1"/>
    <col min="24" max="24" width="10.44140625" bestFit="1" customWidth="1"/>
    <col min="26" max="26" width="3.77734375" bestFit="1" customWidth="1"/>
    <col min="27" max="27" width="9.6640625" bestFit="1" customWidth="1"/>
    <col min="28" max="29" width="5.5546875" bestFit="1" customWidth="1"/>
    <col min="30" max="30" width="6.21875" bestFit="1" customWidth="1"/>
    <col min="31" max="32" width="5.5546875" bestFit="1" customWidth="1"/>
    <col min="33" max="33" width="8" bestFit="1" customWidth="1"/>
    <col min="34" max="34" width="8.33203125" bestFit="1" customWidth="1"/>
    <col min="35" max="35" width="12.44140625" bestFit="1" customWidth="1"/>
  </cols>
  <sheetData>
    <row r="1" spans="1:35" x14ac:dyDescent="0.3">
      <c r="A1" t="s">
        <v>21</v>
      </c>
      <c r="B1">
        <v>0</v>
      </c>
      <c r="C1">
        <v>0</v>
      </c>
      <c r="D1">
        <v>0</v>
      </c>
      <c r="E1">
        <v>0</v>
      </c>
      <c r="F1">
        <v>0</v>
      </c>
      <c r="H1" t="s">
        <v>24</v>
      </c>
      <c r="I1" s="3">
        <v>2.713179649118211</v>
      </c>
      <c r="J1" s="3">
        <v>4.5123532031655147</v>
      </c>
      <c r="K1" s="3">
        <v>7.193185672636407E-3</v>
      </c>
      <c r="L1" s="3">
        <v>3.9741064403165565</v>
      </c>
      <c r="M1" s="3">
        <v>10.157723503123441</v>
      </c>
      <c r="N1" s="1">
        <f>STDEV(I1:M1)</f>
        <v>3.7217853675640513</v>
      </c>
      <c r="P1" t="s">
        <v>34</v>
      </c>
      <c r="W1" t="s">
        <v>33</v>
      </c>
      <c r="Z1" s="7" t="s">
        <v>40</v>
      </c>
      <c r="AA1" t="s">
        <v>34</v>
      </c>
      <c r="AB1" s="6">
        <v>7.4307217999999997</v>
      </c>
      <c r="AC1" s="6">
        <v>1.1147593</v>
      </c>
      <c r="AD1" s="6">
        <v>-1.3997275</v>
      </c>
      <c r="AE1" s="6">
        <v>7.8041276999999996</v>
      </c>
      <c r="AF1" s="6">
        <v>5.3118024000000004</v>
      </c>
      <c r="AH1" t="s">
        <v>33</v>
      </c>
    </row>
    <row r="2" spans="1:35" x14ac:dyDescent="0.3">
      <c r="A2" t="s">
        <v>20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H2" t="s">
        <v>22</v>
      </c>
      <c r="I2" t="str">
        <f t="shared" ref="I2:M2" si="0">B2</f>
        <v>A1</v>
      </c>
      <c r="J2" t="str">
        <f t="shared" si="0"/>
        <v>A2</v>
      </c>
      <c r="K2" t="str">
        <f t="shared" si="0"/>
        <v>A3</v>
      </c>
      <c r="L2" t="str">
        <f t="shared" si="0"/>
        <v>A4</v>
      </c>
      <c r="M2" t="str">
        <f t="shared" si="0"/>
        <v>A5</v>
      </c>
      <c r="N2" t="s">
        <v>23</v>
      </c>
      <c r="P2" t="s">
        <v>25</v>
      </c>
      <c r="Q2" t="str">
        <f t="shared" ref="Q2:V17" si="1">I2</f>
        <v>A1</v>
      </c>
      <c r="R2" t="str">
        <f t="shared" si="1"/>
        <v>A2</v>
      </c>
      <c r="S2" t="str">
        <f t="shared" si="1"/>
        <v>A3</v>
      </c>
      <c r="T2" t="str">
        <f t="shared" si="1"/>
        <v>A4</v>
      </c>
      <c r="U2" t="str">
        <f t="shared" si="1"/>
        <v>A5</v>
      </c>
      <c r="V2" t="str">
        <f t="shared" si="1"/>
        <v>Y0</v>
      </c>
      <c r="W2" t="s">
        <v>26</v>
      </c>
      <c r="X2" t="s">
        <v>27</v>
      </c>
      <c r="AA2" t="s">
        <v>25</v>
      </c>
      <c r="AB2" t="s">
        <v>15</v>
      </c>
      <c r="AC2" t="s">
        <v>16</v>
      </c>
      <c r="AD2" t="s">
        <v>17</v>
      </c>
      <c r="AE2" t="s">
        <v>18</v>
      </c>
      <c r="AF2" t="s">
        <v>19</v>
      </c>
      <c r="AG2" t="s">
        <v>23</v>
      </c>
      <c r="AH2" t="s">
        <v>26</v>
      </c>
      <c r="AI2" t="s">
        <v>27</v>
      </c>
    </row>
    <row r="3" spans="1:35" x14ac:dyDescent="0.3">
      <c r="A3" t="s">
        <v>0</v>
      </c>
      <c r="B3">
        <v>70</v>
      </c>
      <c r="C3">
        <v>10</v>
      </c>
      <c r="D3">
        <v>93</v>
      </c>
      <c r="E3">
        <v>33</v>
      </c>
      <c r="F3">
        <v>29</v>
      </c>
      <c r="H3" t="str">
        <f>A3</f>
        <v>O1</v>
      </c>
      <c r="I3">
        <f>RANK(B3,B$3:B$17,B$1)</f>
        <v>6</v>
      </c>
      <c r="J3">
        <f t="shared" ref="J3:M17" si="2">RANK(C3,C$3:C$17,C$1)</f>
        <v>13</v>
      </c>
      <c r="K3">
        <f t="shared" si="2"/>
        <v>2</v>
      </c>
      <c r="L3">
        <f t="shared" si="2"/>
        <v>11</v>
      </c>
      <c r="M3">
        <f t="shared" si="2"/>
        <v>10</v>
      </c>
      <c r="N3">
        <v>1000</v>
      </c>
      <c r="P3" t="str">
        <f>H3</f>
        <v>O1</v>
      </c>
      <c r="Q3" s="2">
        <f>I$1*B3</f>
        <v>189.92257543827478</v>
      </c>
      <c r="R3" s="2">
        <f t="shared" ref="R3:U17" si="3">J$1*C3</f>
        <v>45.123532031655145</v>
      </c>
      <c r="S3" s="2">
        <f t="shared" si="3"/>
        <v>0.66896626755518585</v>
      </c>
      <c r="T3" s="2">
        <f t="shared" si="3"/>
        <v>131.14551253044635</v>
      </c>
      <c r="U3" s="2">
        <f t="shared" si="3"/>
        <v>294.57398159057976</v>
      </c>
      <c r="V3" s="2">
        <f>N3</f>
        <v>1000</v>
      </c>
      <c r="W3" s="2">
        <f>SUM(Q3:U3)</f>
        <v>661.43456785851117</v>
      </c>
      <c r="X3" s="2">
        <f>V3-W3</f>
        <v>338.56543214148883</v>
      </c>
      <c r="AA3" t="s">
        <v>0</v>
      </c>
      <c r="AB3" s="2">
        <f>AB$1*B3</f>
        <v>520.15052600000001</v>
      </c>
      <c r="AC3" s="2">
        <f>AC$1*C3</f>
        <v>11.147593000000001</v>
      </c>
      <c r="AD3" s="2">
        <f>AD$1*D3</f>
        <v>-130.1746575</v>
      </c>
      <c r="AE3" s="2">
        <f>AE$1*E3</f>
        <v>257.5362141</v>
      </c>
      <c r="AF3" s="2">
        <f>AF$1*F3</f>
        <v>154.0422696</v>
      </c>
      <c r="AG3" s="2">
        <v>1000</v>
      </c>
      <c r="AH3" s="2">
        <f>SUM(AB3:AF3)</f>
        <v>812.70194520000018</v>
      </c>
      <c r="AI3" s="2">
        <f>AG3-AH3</f>
        <v>187.29805479999982</v>
      </c>
    </row>
    <row r="4" spans="1:35" x14ac:dyDescent="0.3">
      <c r="A4" t="s">
        <v>1</v>
      </c>
      <c r="B4">
        <v>17</v>
      </c>
      <c r="C4">
        <v>74</v>
      </c>
      <c r="D4">
        <v>84</v>
      </c>
      <c r="E4">
        <v>78</v>
      </c>
      <c r="F4">
        <v>23</v>
      </c>
      <c r="H4" t="str">
        <f t="shared" ref="H4:H17" si="4">A4</f>
        <v>O2</v>
      </c>
      <c r="I4">
        <f t="shared" ref="I4:I17" si="5">RANK(B4,B$3:B$17,B$1)</f>
        <v>13</v>
      </c>
      <c r="J4">
        <f t="shared" si="2"/>
        <v>6</v>
      </c>
      <c r="K4">
        <f t="shared" si="2"/>
        <v>4</v>
      </c>
      <c r="L4">
        <f t="shared" si="2"/>
        <v>2</v>
      </c>
      <c r="M4">
        <f t="shared" si="2"/>
        <v>14</v>
      </c>
      <c r="N4">
        <v>1000</v>
      </c>
      <c r="P4" t="str">
        <f t="shared" ref="P4:P17" si="6">H4</f>
        <v>O2</v>
      </c>
      <c r="Q4" s="2">
        <f>I$1*B4</f>
        <v>46.124054035009586</v>
      </c>
      <c r="R4" s="2">
        <f t="shared" si="3"/>
        <v>333.91413703424809</v>
      </c>
      <c r="S4" s="2">
        <f t="shared" si="3"/>
        <v>0.60422759650145819</v>
      </c>
      <c r="T4" s="2">
        <f t="shared" si="3"/>
        <v>309.98030234469138</v>
      </c>
      <c r="U4" s="2">
        <f t="shared" si="3"/>
        <v>233.62764057183912</v>
      </c>
      <c r="V4" s="2">
        <f t="shared" si="1"/>
        <v>1000</v>
      </c>
      <c r="W4" s="2">
        <f t="shared" ref="W4:W17" si="7">SUM(Q4:U4)</f>
        <v>924.25036158228966</v>
      </c>
      <c r="X4" s="2">
        <f t="shared" ref="X4:X17" si="8">V4-W4</f>
        <v>75.749638417710344</v>
      </c>
      <c r="AA4" t="s">
        <v>1</v>
      </c>
      <c r="AB4" s="2">
        <f t="shared" ref="AB4:AB17" si="9">AB$1*B4</f>
        <v>126.3222706</v>
      </c>
      <c r="AC4" s="2">
        <f t="shared" ref="AC4:AC17" si="10">AC$1*C4</f>
        <v>82.492188200000001</v>
      </c>
      <c r="AD4" s="2">
        <f t="shared" ref="AD4:AD17" si="11">AD$1*D4</f>
        <v>-117.57711</v>
      </c>
      <c r="AE4" s="2">
        <f t="shared" ref="AE4:AE17" si="12">AE$1*E4</f>
        <v>608.72196059999999</v>
      </c>
      <c r="AF4" s="2">
        <f t="shared" ref="AF4:AF17" si="13">AF$1*F4</f>
        <v>122.17145520000001</v>
      </c>
      <c r="AG4" s="2">
        <v>1000</v>
      </c>
      <c r="AH4" s="2">
        <f t="shared" ref="AH4:AH17" si="14">SUM(AB4:AF4)</f>
        <v>822.13076459999991</v>
      </c>
      <c r="AI4" s="2">
        <f t="shared" ref="AI4:AI17" si="15">AG4-AH4</f>
        <v>177.86923540000009</v>
      </c>
    </row>
    <row r="5" spans="1:35" x14ac:dyDescent="0.3">
      <c r="A5" t="s">
        <v>2</v>
      </c>
      <c r="B5">
        <v>57</v>
      </c>
      <c r="C5">
        <v>57</v>
      </c>
      <c r="D5">
        <v>89</v>
      </c>
      <c r="E5">
        <v>37</v>
      </c>
      <c r="F5">
        <v>85</v>
      </c>
      <c r="H5" t="str">
        <f t="shared" si="4"/>
        <v>O3</v>
      </c>
      <c r="I5">
        <f t="shared" si="5"/>
        <v>7</v>
      </c>
      <c r="J5">
        <f t="shared" si="2"/>
        <v>7</v>
      </c>
      <c r="K5">
        <f t="shared" si="2"/>
        <v>3</v>
      </c>
      <c r="L5">
        <f t="shared" si="2"/>
        <v>10</v>
      </c>
      <c r="M5">
        <f t="shared" si="2"/>
        <v>1</v>
      </c>
      <c r="N5">
        <v>1000</v>
      </c>
      <c r="P5" t="str">
        <f t="shared" si="6"/>
        <v>O3</v>
      </c>
      <c r="Q5" s="2">
        <f t="shared" ref="Q5:Q17" si="16">I$1*B5</f>
        <v>154.65123999973804</v>
      </c>
      <c r="R5" s="2">
        <f t="shared" si="3"/>
        <v>257.20413258043436</v>
      </c>
      <c r="S5" s="2">
        <f t="shared" si="3"/>
        <v>0.64019352486464021</v>
      </c>
      <c r="T5" s="2">
        <f t="shared" si="3"/>
        <v>147.0419382917126</v>
      </c>
      <c r="U5" s="2">
        <f t="shared" si="3"/>
        <v>863.40649776549242</v>
      </c>
      <c r="V5" s="2">
        <f t="shared" si="1"/>
        <v>1000</v>
      </c>
      <c r="W5" s="2">
        <f t="shared" si="7"/>
        <v>1422.9440021622422</v>
      </c>
      <c r="X5" s="2">
        <f t="shared" si="8"/>
        <v>-422.94400216224221</v>
      </c>
      <c r="AA5" t="s">
        <v>2</v>
      </c>
      <c r="AB5" s="2">
        <f t="shared" si="9"/>
        <v>423.55114259999999</v>
      </c>
      <c r="AC5" s="2">
        <f t="shared" si="10"/>
        <v>63.541280100000002</v>
      </c>
      <c r="AD5" s="2">
        <f t="shared" si="11"/>
        <v>-124.57574750000001</v>
      </c>
      <c r="AE5" s="2">
        <f t="shared" si="12"/>
        <v>288.75272489999998</v>
      </c>
      <c r="AF5" s="2">
        <f t="shared" si="13"/>
        <v>451.50320400000004</v>
      </c>
      <c r="AG5" s="2">
        <v>1000</v>
      </c>
      <c r="AH5" s="2">
        <f t="shared" si="14"/>
        <v>1102.7726041000001</v>
      </c>
      <c r="AI5" s="2">
        <f t="shared" si="15"/>
        <v>-102.77260410000008</v>
      </c>
    </row>
    <row r="6" spans="1:35" x14ac:dyDescent="0.3">
      <c r="A6" t="s">
        <v>3</v>
      </c>
      <c r="B6">
        <v>13</v>
      </c>
      <c r="C6">
        <v>88</v>
      </c>
      <c r="D6">
        <v>62</v>
      </c>
      <c r="E6">
        <v>44</v>
      </c>
      <c r="F6">
        <v>75</v>
      </c>
      <c r="H6" t="str">
        <f t="shared" si="4"/>
        <v>O4</v>
      </c>
      <c r="I6">
        <f t="shared" si="5"/>
        <v>14</v>
      </c>
      <c r="J6">
        <f t="shared" si="2"/>
        <v>4</v>
      </c>
      <c r="K6">
        <f t="shared" si="2"/>
        <v>6</v>
      </c>
      <c r="L6">
        <f t="shared" si="2"/>
        <v>9</v>
      </c>
      <c r="M6">
        <f t="shared" si="2"/>
        <v>2</v>
      </c>
      <c r="N6">
        <v>1000</v>
      </c>
      <c r="P6" t="str">
        <f t="shared" si="6"/>
        <v>O4</v>
      </c>
      <c r="Q6" s="2">
        <f t="shared" si="16"/>
        <v>35.271335438536745</v>
      </c>
      <c r="R6" s="2">
        <f t="shared" si="3"/>
        <v>397.0870818785653</v>
      </c>
      <c r="S6" s="2">
        <f t="shared" si="3"/>
        <v>0.44597751170345723</v>
      </c>
      <c r="T6" s="2">
        <f t="shared" si="3"/>
        <v>174.86068337392848</v>
      </c>
      <c r="U6" s="2">
        <f t="shared" si="3"/>
        <v>761.82926273425801</v>
      </c>
      <c r="V6" s="2">
        <f t="shared" si="1"/>
        <v>1000</v>
      </c>
      <c r="W6" s="2">
        <f t="shared" si="7"/>
        <v>1369.4943409369921</v>
      </c>
      <c r="X6" s="2">
        <f t="shared" si="8"/>
        <v>-369.4943409369921</v>
      </c>
      <c r="AA6" t="s">
        <v>3</v>
      </c>
      <c r="AB6" s="2">
        <f t="shared" si="9"/>
        <v>96.599383399999994</v>
      </c>
      <c r="AC6" s="2">
        <f t="shared" si="10"/>
        <v>98.098818399999999</v>
      </c>
      <c r="AD6" s="2">
        <f t="shared" si="11"/>
        <v>-86.783105000000006</v>
      </c>
      <c r="AE6" s="2">
        <f t="shared" si="12"/>
        <v>343.38161879999996</v>
      </c>
      <c r="AF6" s="2">
        <f t="shared" si="13"/>
        <v>398.38518000000005</v>
      </c>
      <c r="AG6" s="2">
        <v>1000</v>
      </c>
      <c r="AH6" s="2">
        <f t="shared" si="14"/>
        <v>849.68189559999996</v>
      </c>
      <c r="AI6" s="2">
        <f t="shared" si="15"/>
        <v>150.31810440000004</v>
      </c>
    </row>
    <row r="7" spans="1:35" x14ac:dyDescent="0.3">
      <c r="A7" t="s">
        <v>4</v>
      </c>
      <c r="B7">
        <v>76</v>
      </c>
      <c r="C7">
        <v>25</v>
      </c>
      <c r="D7">
        <v>28</v>
      </c>
      <c r="E7">
        <v>1</v>
      </c>
      <c r="F7">
        <v>33</v>
      </c>
      <c r="H7" t="str">
        <f t="shared" si="4"/>
        <v>O5</v>
      </c>
      <c r="I7">
        <f t="shared" si="5"/>
        <v>3</v>
      </c>
      <c r="J7">
        <f t="shared" si="2"/>
        <v>11</v>
      </c>
      <c r="K7">
        <f t="shared" si="2"/>
        <v>9</v>
      </c>
      <c r="L7">
        <f t="shared" si="2"/>
        <v>15</v>
      </c>
      <c r="M7">
        <f t="shared" si="2"/>
        <v>9</v>
      </c>
      <c r="N7">
        <v>1000</v>
      </c>
      <c r="P7" t="str">
        <f t="shared" si="6"/>
        <v>O5</v>
      </c>
      <c r="Q7" s="2">
        <f t="shared" si="16"/>
        <v>206.20165333298402</v>
      </c>
      <c r="R7" s="2">
        <f t="shared" si="3"/>
        <v>112.80883007913786</v>
      </c>
      <c r="S7" s="2">
        <f t="shared" si="3"/>
        <v>0.20140919883381939</v>
      </c>
      <c r="T7" s="2">
        <f t="shared" si="3"/>
        <v>3.9741064403165565</v>
      </c>
      <c r="U7" s="2">
        <f t="shared" si="3"/>
        <v>335.20487560307356</v>
      </c>
      <c r="V7" s="2">
        <f t="shared" si="1"/>
        <v>1000</v>
      </c>
      <c r="W7" s="2">
        <f t="shared" si="7"/>
        <v>658.39087465434579</v>
      </c>
      <c r="X7" s="2">
        <f t="shared" si="8"/>
        <v>341.60912534565421</v>
      </c>
      <c r="AA7" t="s">
        <v>4</v>
      </c>
      <c r="AB7" s="2">
        <f t="shared" si="9"/>
        <v>564.73485679999999</v>
      </c>
      <c r="AC7" s="2">
        <f t="shared" si="10"/>
        <v>27.868982500000001</v>
      </c>
      <c r="AD7" s="2">
        <f t="shared" si="11"/>
        <v>-39.192369999999997</v>
      </c>
      <c r="AE7" s="2">
        <f t="shared" si="12"/>
        <v>7.8041276999999996</v>
      </c>
      <c r="AF7" s="2">
        <f t="shared" si="13"/>
        <v>175.28947920000002</v>
      </c>
      <c r="AG7" s="2">
        <v>1000</v>
      </c>
      <c r="AH7" s="2">
        <f t="shared" si="14"/>
        <v>736.50507620000008</v>
      </c>
      <c r="AI7" s="2">
        <f t="shared" si="15"/>
        <v>263.49492379999992</v>
      </c>
    </row>
    <row r="8" spans="1:35" x14ac:dyDescent="0.3">
      <c r="A8" t="s">
        <v>5</v>
      </c>
      <c r="B8">
        <v>82</v>
      </c>
      <c r="C8">
        <v>33</v>
      </c>
      <c r="D8">
        <v>24</v>
      </c>
      <c r="E8">
        <v>33</v>
      </c>
      <c r="F8">
        <v>73</v>
      </c>
      <c r="H8" t="str">
        <f t="shared" si="4"/>
        <v>O6</v>
      </c>
      <c r="I8">
        <f t="shared" si="5"/>
        <v>2</v>
      </c>
      <c r="J8">
        <f t="shared" si="2"/>
        <v>10</v>
      </c>
      <c r="K8">
        <f t="shared" si="2"/>
        <v>10</v>
      </c>
      <c r="L8">
        <f t="shared" si="2"/>
        <v>11</v>
      </c>
      <c r="M8">
        <f t="shared" si="2"/>
        <v>3</v>
      </c>
      <c r="N8">
        <v>1000</v>
      </c>
      <c r="P8" t="str">
        <f t="shared" si="6"/>
        <v>O6</v>
      </c>
      <c r="Q8" s="2">
        <f t="shared" si="16"/>
        <v>222.4807312276933</v>
      </c>
      <c r="R8" s="2">
        <f t="shared" si="3"/>
        <v>148.90765570446197</v>
      </c>
      <c r="S8" s="2">
        <f t="shared" si="3"/>
        <v>0.17263645614327378</v>
      </c>
      <c r="T8" s="2">
        <f t="shared" si="3"/>
        <v>131.14551253044635</v>
      </c>
      <c r="U8" s="2">
        <f t="shared" si="3"/>
        <v>741.5138157280112</v>
      </c>
      <c r="V8" s="2">
        <f t="shared" si="1"/>
        <v>1000</v>
      </c>
      <c r="W8" s="2">
        <f t="shared" si="7"/>
        <v>1244.2203516467562</v>
      </c>
      <c r="X8" s="2">
        <f t="shared" si="8"/>
        <v>-244.22035164675617</v>
      </c>
      <c r="AA8" t="s">
        <v>5</v>
      </c>
      <c r="AB8" s="2">
        <f t="shared" si="9"/>
        <v>609.31918759999996</v>
      </c>
      <c r="AC8" s="2">
        <f t="shared" si="10"/>
        <v>36.787056900000003</v>
      </c>
      <c r="AD8" s="2">
        <f t="shared" si="11"/>
        <v>-33.59346</v>
      </c>
      <c r="AE8" s="2">
        <f t="shared" si="12"/>
        <v>257.5362141</v>
      </c>
      <c r="AF8" s="2">
        <f t="shared" si="13"/>
        <v>387.76157520000004</v>
      </c>
      <c r="AG8" s="2">
        <v>1000</v>
      </c>
      <c r="AH8" s="2">
        <f t="shared" si="14"/>
        <v>1257.8105737999999</v>
      </c>
      <c r="AI8" s="2">
        <f t="shared" si="15"/>
        <v>-257.81057379999993</v>
      </c>
    </row>
    <row r="9" spans="1:35" x14ac:dyDescent="0.3">
      <c r="A9" t="s">
        <v>6</v>
      </c>
      <c r="B9">
        <v>12</v>
      </c>
      <c r="C9">
        <v>19</v>
      </c>
      <c r="D9">
        <v>11</v>
      </c>
      <c r="E9">
        <v>69</v>
      </c>
      <c r="F9">
        <v>55</v>
      </c>
      <c r="H9" t="str">
        <f t="shared" si="4"/>
        <v>O7</v>
      </c>
      <c r="I9">
        <f t="shared" si="5"/>
        <v>15</v>
      </c>
      <c r="J9">
        <f t="shared" si="2"/>
        <v>12</v>
      </c>
      <c r="K9">
        <f t="shared" si="2"/>
        <v>13</v>
      </c>
      <c r="L9">
        <f t="shared" si="2"/>
        <v>5</v>
      </c>
      <c r="M9">
        <f t="shared" si="2"/>
        <v>5</v>
      </c>
      <c r="N9">
        <v>1000</v>
      </c>
      <c r="P9" t="str">
        <f t="shared" si="6"/>
        <v>O7</v>
      </c>
      <c r="Q9" s="2">
        <f t="shared" si="16"/>
        <v>32.558155789418535</v>
      </c>
      <c r="R9" s="2">
        <f t="shared" si="3"/>
        <v>85.734710860144773</v>
      </c>
      <c r="S9" s="2">
        <f t="shared" si="3"/>
        <v>7.9125042399000478E-2</v>
      </c>
      <c r="T9" s="2">
        <f t="shared" si="3"/>
        <v>274.21334438184238</v>
      </c>
      <c r="U9" s="2">
        <f t="shared" si="3"/>
        <v>558.67479267178919</v>
      </c>
      <c r="V9" s="2">
        <f t="shared" si="1"/>
        <v>1000</v>
      </c>
      <c r="W9" s="2">
        <f t="shared" si="7"/>
        <v>951.26012874559387</v>
      </c>
      <c r="X9" s="2">
        <f t="shared" si="8"/>
        <v>48.739871254406125</v>
      </c>
      <c r="AA9" t="s">
        <v>6</v>
      </c>
      <c r="AB9" s="2">
        <f t="shared" si="9"/>
        <v>89.168661599999993</v>
      </c>
      <c r="AC9" s="2">
        <f t="shared" si="10"/>
        <v>21.180426700000002</v>
      </c>
      <c r="AD9" s="2">
        <f t="shared" si="11"/>
        <v>-15.397002499999999</v>
      </c>
      <c r="AE9" s="2">
        <f t="shared" si="12"/>
        <v>538.48481129999993</v>
      </c>
      <c r="AF9" s="2">
        <f t="shared" si="13"/>
        <v>292.14913200000001</v>
      </c>
      <c r="AG9" s="2">
        <v>1000</v>
      </c>
      <c r="AH9" s="2">
        <f t="shared" si="14"/>
        <v>925.58602909999991</v>
      </c>
      <c r="AI9" s="2">
        <f t="shared" si="15"/>
        <v>74.413970900000095</v>
      </c>
    </row>
    <row r="10" spans="1:35" x14ac:dyDescent="0.3">
      <c r="A10" t="s">
        <v>7</v>
      </c>
      <c r="B10">
        <v>39</v>
      </c>
      <c r="C10">
        <v>97</v>
      </c>
      <c r="D10">
        <v>57</v>
      </c>
      <c r="E10">
        <v>56</v>
      </c>
      <c r="F10">
        <v>67</v>
      </c>
      <c r="H10" t="str">
        <f t="shared" si="4"/>
        <v>O8</v>
      </c>
      <c r="I10">
        <f t="shared" si="5"/>
        <v>10</v>
      </c>
      <c r="J10">
        <f t="shared" si="2"/>
        <v>1</v>
      </c>
      <c r="K10">
        <f t="shared" si="2"/>
        <v>8</v>
      </c>
      <c r="L10">
        <f t="shared" si="2"/>
        <v>6</v>
      </c>
      <c r="M10">
        <f t="shared" si="2"/>
        <v>4</v>
      </c>
      <c r="N10">
        <v>1000</v>
      </c>
      <c r="P10" t="str">
        <f t="shared" si="6"/>
        <v>O8</v>
      </c>
      <c r="Q10" s="2">
        <f t="shared" si="16"/>
        <v>105.81400631561023</v>
      </c>
      <c r="R10" s="2">
        <f t="shared" si="3"/>
        <v>437.69826070705494</v>
      </c>
      <c r="S10" s="2">
        <f t="shared" si="3"/>
        <v>0.41001158334027521</v>
      </c>
      <c r="T10" s="2">
        <f t="shared" si="3"/>
        <v>222.54996065772715</v>
      </c>
      <c r="U10" s="2">
        <f t="shared" si="3"/>
        <v>680.56747470927053</v>
      </c>
      <c r="V10" s="2">
        <f t="shared" si="1"/>
        <v>1000</v>
      </c>
      <c r="W10" s="2">
        <f t="shared" si="7"/>
        <v>1447.039713973003</v>
      </c>
      <c r="X10" s="2">
        <f t="shared" si="8"/>
        <v>-447.03971397300302</v>
      </c>
      <c r="AA10" t="s">
        <v>7</v>
      </c>
      <c r="AB10" s="2">
        <f t="shared" si="9"/>
        <v>289.79815020000001</v>
      </c>
      <c r="AC10" s="2">
        <f t="shared" si="10"/>
        <v>108.1316521</v>
      </c>
      <c r="AD10" s="2">
        <f t="shared" si="11"/>
        <v>-79.784467500000005</v>
      </c>
      <c r="AE10" s="2">
        <f t="shared" si="12"/>
        <v>437.03115119999995</v>
      </c>
      <c r="AF10" s="2">
        <f t="shared" si="13"/>
        <v>355.89076080000001</v>
      </c>
      <c r="AG10" s="2">
        <v>1000</v>
      </c>
      <c r="AH10" s="2">
        <f t="shared" si="14"/>
        <v>1111.0672468</v>
      </c>
      <c r="AI10" s="2">
        <f t="shared" si="15"/>
        <v>-111.06724680000002</v>
      </c>
    </row>
    <row r="11" spans="1:35" x14ac:dyDescent="0.3">
      <c r="A11" t="s">
        <v>8</v>
      </c>
      <c r="B11">
        <v>90</v>
      </c>
      <c r="C11">
        <v>37</v>
      </c>
      <c r="D11">
        <v>1</v>
      </c>
      <c r="E11">
        <v>6</v>
      </c>
      <c r="F11">
        <v>29</v>
      </c>
      <c r="H11" t="str">
        <f t="shared" si="4"/>
        <v>O9</v>
      </c>
      <c r="I11">
        <f t="shared" si="5"/>
        <v>1</v>
      </c>
      <c r="J11">
        <f t="shared" si="2"/>
        <v>9</v>
      </c>
      <c r="K11">
        <f t="shared" si="2"/>
        <v>15</v>
      </c>
      <c r="L11">
        <f t="shared" si="2"/>
        <v>14</v>
      </c>
      <c r="M11">
        <f t="shared" si="2"/>
        <v>10</v>
      </c>
      <c r="N11">
        <v>1000</v>
      </c>
      <c r="P11" t="str">
        <f t="shared" si="6"/>
        <v>O9</v>
      </c>
      <c r="Q11" s="2">
        <f t="shared" si="16"/>
        <v>244.18616842063898</v>
      </c>
      <c r="R11" s="2">
        <f t="shared" si="3"/>
        <v>166.95706851712404</v>
      </c>
      <c r="S11" s="2">
        <f t="shared" si="3"/>
        <v>7.193185672636407E-3</v>
      </c>
      <c r="T11" s="2">
        <f t="shared" si="3"/>
        <v>23.844638641899337</v>
      </c>
      <c r="U11" s="2">
        <f t="shared" si="3"/>
        <v>294.57398159057976</v>
      </c>
      <c r="V11" s="2">
        <f t="shared" si="1"/>
        <v>1000</v>
      </c>
      <c r="W11" s="2">
        <f t="shared" si="7"/>
        <v>729.56905035591478</v>
      </c>
      <c r="X11" s="2">
        <f t="shared" si="8"/>
        <v>270.43094964408522</v>
      </c>
      <c r="AA11" t="s">
        <v>8</v>
      </c>
      <c r="AB11" s="2">
        <f t="shared" si="9"/>
        <v>668.76496199999997</v>
      </c>
      <c r="AC11" s="2">
        <f t="shared" si="10"/>
        <v>41.246094100000001</v>
      </c>
      <c r="AD11" s="2">
        <f t="shared" si="11"/>
        <v>-1.3997275</v>
      </c>
      <c r="AE11" s="2">
        <f t="shared" si="12"/>
        <v>46.824766199999999</v>
      </c>
      <c r="AF11" s="2">
        <f t="shared" si="13"/>
        <v>154.0422696</v>
      </c>
      <c r="AG11" s="2">
        <v>1000</v>
      </c>
      <c r="AH11" s="2">
        <f t="shared" si="14"/>
        <v>909.47836439999992</v>
      </c>
      <c r="AI11" s="2">
        <f t="shared" si="15"/>
        <v>90.521635600000081</v>
      </c>
    </row>
    <row r="12" spans="1:35" x14ac:dyDescent="0.3">
      <c r="A12" t="s">
        <v>9</v>
      </c>
      <c r="B12">
        <v>74</v>
      </c>
      <c r="C12">
        <v>47</v>
      </c>
      <c r="D12">
        <v>82</v>
      </c>
      <c r="E12">
        <v>76</v>
      </c>
      <c r="F12">
        <v>24</v>
      </c>
      <c r="H12" t="str">
        <f t="shared" si="4"/>
        <v>O10</v>
      </c>
      <c r="I12">
        <f t="shared" si="5"/>
        <v>4</v>
      </c>
      <c r="J12">
        <f t="shared" si="2"/>
        <v>8</v>
      </c>
      <c r="K12">
        <f t="shared" si="2"/>
        <v>5</v>
      </c>
      <c r="L12">
        <f t="shared" si="2"/>
        <v>3</v>
      </c>
      <c r="M12">
        <f t="shared" si="2"/>
        <v>12</v>
      </c>
      <c r="N12">
        <v>1000</v>
      </c>
      <c r="P12" t="str">
        <f t="shared" si="6"/>
        <v>O10</v>
      </c>
      <c r="Q12" s="2">
        <f t="shared" si="16"/>
        <v>200.77529403474762</v>
      </c>
      <c r="R12" s="2">
        <f t="shared" si="3"/>
        <v>212.08060054877919</v>
      </c>
      <c r="S12" s="2">
        <f t="shared" si="3"/>
        <v>0.58984122515618542</v>
      </c>
      <c r="T12" s="2">
        <f t="shared" si="3"/>
        <v>302.03208946405829</v>
      </c>
      <c r="U12" s="2">
        <f t="shared" si="3"/>
        <v>243.78536407496256</v>
      </c>
      <c r="V12" s="2">
        <f t="shared" si="1"/>
        <v>1000</v>
      </c>
      <c r="W12" s="2">
        <f t="shared" si="7"/>
        <v>959.26318934770381</v>
      </c>
      <c r="X12" s="2">
        <f t="shared" si="8"/>
        <v>40.736810652296185</v>
      </c>
      <c r="AA12" t="s">
        <v>9</v>
      </c>
      <c r="AB12" s="2">
        <f t="shared" si="9"/>
        <v>549.87341319999996</v>
      </c>
      <c r="AC12" s="2">
        <f t="shared" si="10"/>
        <v>52.393687100000001</v>
      </c>
      <c r="AD12" s="2">
        <f t="shared" si="11"/>
        <v>-114.777655</v>
      </c>
      <c r="AE12" s="2">
        <f t="shared" si="12"/>
        <v>593.11370519999991</v>
      </c>
      <c r="AF12" s="2">
        <f t="shared" si="13"/>
        <v>127.4832576</v>
      </c>
      <c r="AG12" s="2">
        <v>1000</v>
      </c>
      <c r="AH12" s="2">
        <f t="shared" si="14"/>
        <v>1208.0864081</v>
      </c>
      <c r="AI12" s="2">
        <f t="shared" si="15"/>
        <v>-208.08640809999997</v>
      </c>
    </row>
    <row r="13" spans="1:35" x14ac:dyDescent="0.3">
      <c r="A13" t="s">
        <v>10</v>
      </c>
      <c r="B13">
        <v>43</v>
      </c>
      <c r="C13">
        <v>97</v>
      </c>
      <c r="D13">
        <v>15</v>
      </c>
      <c r="E13">
        <v>28</v>
      </c>
      <c r="F13">
        <v>46</v>
      </c>
      <c r="H13" t="str">
        <f t="shared" si="4"/>
        <v>O11</v>
      </c>
      <c r="I13">
        <f t="shared" si="5"/>
        <v>9</v>
      </c>
      <c r="J13">
        <f t="shared" si="2"/>
        <v>1</v>
      </c>
      <c r="K13">
        <f t="shared" si="2"/>
        <v>11</v>
      </c>
      <c r="L13">
        <f t="shared" si="2"/>
        <v>13</v>
      </c>
      <c r="M13">
        <f t="shared" si="2"/>
        <v>6</v>
      </c>
      <c r="N13">
        <v>1000</v>
      </c>
      <c r="P13" t="str">
        <f t="shared" si="6"/>
        <v>O11</v>
      </c>
      <c r="Q13" s="2">
        <f t="shared" si="16"/>
        <v>116.66672491208307</v>
      </c>
      <c r="R13" s="2">
        <f t="shared" si="3"/>
        <v>437.69826070705494</v>
      </c>
      <c r="S13" s="2">
        <f t="shared" si="3"/>
        <v>0.1078977850895461</v>
      </c>
      <c r="T13" s="2">
        <f t="shared" si="3"/>
        <v>111.27498032886358</v>
      </c>
      <c r="U13" s="2">
        <f t="shared" si="3"/>
        <v>467.25528114367825</v>
      </c>
      <c r="V13" s="2">
        <f t="shared" si="1"/>
        <v>1000</v>
      </c>
      <c r="W13" s="2">
        <f t="shared" si="7"/>
        <v>1133.0031448767693</v>
      </c>
      <c r="X13" s="2">
        <f t="shared" si="8"/>
        <v>-133.00314487676928</v>
      </c>
      <c r="AA13" t="s">
        <v>10</v>
      </c>
      <c r="AB13" s="2">
        <f t="shared" si="9"/>
        <v>319.52103740000001</v>
      </c>
      <c r="AC13" s="2">
        <f t="shared" si="10"/>
        <v>108.1316521</v>
      </c>
      <c r="AD13" s="2">
        <f t="shared" si="11"/>
        <v>-20.995912499999999</v>
      </c>
      <c r="AE13" s="2">
        <f t="shared" si="12"/>
        <v>218.51557559999998</v>
      </c>
      <c r="AF13" s="2">
        <f t="shared" si="13"/>
        <v>244.34291040000002</v>
      </c>
      <c r="AG13" s="2">
        <v>1000</v>
      </c>
      <c r="AH13" s="2">
        <f t="shared" si="14"/>
        <v>869.51526300000012</v>
      </c>
      <c r="AI13" s="2">
        <f t="shared" si="15"/>
        <v>130.48473699999988</v>
      </c>
    </row>
    <row r="14" spans="1:35" x14ac:dyDescent="0.3">
      <c r="A14" t="s">
        <v>11</v>
      </c>
      <c r="B14">
        <v>49</v>
      </c>
      <c r="C14">
        <v>9</v>
      </c>
      <c r="D14">
        <v>13</v>
      </c>
      <c r="E14">
        <v>72</v>
      </c>
      <c r="F14">
        <v>7</v>
      </c>
      <c r="H14" t="str">
        <f t="shared" si="4"/>
        <v>O12</v>
      </c>
      <c r="I14">
        <f t="shared" si="5"/>
        <v>8</v>
      </c>
      <c r="J14">
        <f t="shared" si="2"/>
        <v>14</v>
      </c>
      <c r="K14">
        <f t="shared" si="2"/>
        <v>12</v>
      </c>
      <c r="L14">
        <f t="shared" si="2"/>
        <v>4</v>
      </c>
      <c r="M14">
        <f t="shared" si="2"/>
        <v>15</v>
      </c>
      <c r="N14">
        <v>1000</v>
      </c>
      <c r="P14" t="str">
        <f t="shared" si="6"/>
        <v>O12</v>
      </c>
      <c r="Q14" s="2">
        <f t="shared" si="16"/>
        <v>132.94580280679233</v>
      </c>
      <c r="R14" s="2">
        <f t="shared" si="3"/>
        <v>40.611178828489635</v>
      </c>
      <c r="S14" s="2">
        <f t="shared" si="3"/>
        <v>9.3511413744273297E-2</v>
      </c>
      <c r="T14" s="2">
        <f t="shared" si="3"/>
        <v>286.13566370279204</v>
      </c>
      <c r="U14" s="2">
        <f t="shared" si="3"/>
        <v>71.104064521864089</v>
      </c>
      <c r="V14" s="2">
        <f t="shared" si="1"/>
        <v>1000</v>
      </c>
      <c r="W14" s="2">
        <f t="shared" si="7"/>
        <v>530.89022127368241</v>
      </c>
      <c r="X14" s="2">
        <f t="shared" si="8"/>
        <v>469.10977872631759</v>
      </c>
      <c r="AA14" t="s">
        <v>11</v>
      </c>
      <c r="AB14" s="2">
        <f t="shared" si="9"/>
        <v>364.10536819999999</v>
      </c>
      <c r="AC14" s="2">
        <f t="shared" si="10"/>
        <v>10.032833699999999</v>
      </c>
      <c r="AD14" s="2">
        <f t="shared" si="11"/>
        <v>-18.196457500000001</v>
      </c>
      <c r="AE14" s="2">
        <f t="shared" si="12"/>
        <v>561.89719439999999</v>
      </c>
      <c r="AF14" s="2">
        <f t="shared" si="13"/>
        <v>37.182616800000005</v>
      </c>
      <c r="AG14" s="2">
        <v>1000</v>
      </c>
      <c r="AH14" s="2">
        <f t="shared" si="14"/>
        <v>955.02155560000006</v>
      </c>
      <c r="AI14" s="2">
        <f t="shared" si="15"/>
        <v>44.978444399999944</v>
      </c>
    </row>
    <row r="15" spans="1:35" x14ac:dyDescent="0.3">
      <c r="A15" t="s">
        <v>12</v>
      </c>
      <c r="B15">
        <v>72</v>
      </c>
      <c r="C15">
        <v>97</v>
      </c>
      <c r="D15">
        <v>60</v>
      </c>
      <c r="E15">
        <v>49</v>
      </c>
      <c r="F15">
        <v>38</v>
      </c>
      <c r="H15" t="str">
        <f t="shared" si="4"/>
        <v>O13</v>
      </c>
      <c r="I15">
        <f t="shared" si="5"/>
        <v>5</v>
      </c>
      <c r="J15">
        <f t="shared" si="2"/>
        <v>1</v>
      </c>
      <c r="K15">
        <f t="shared" si="2"/>
        <v>7</v>
      </c>
      <c r="L15">
        <f t="shared" si="2"/>
        <v>8</v>
      </c>
      <c r="M15">
        <f t="shared" si="2"/>
        <v>7</v>
      </c>
      <c r="N15">
        <v>1000</v>
      </c>
      <c r="P15" t="str">
        <f t="shared" si="6"/>
        <v>O13</v>
      </c>
      <c r="Q15" s="2">
        <f t="shared" si="16"/>
        <v>195.34893473651118</v>
      </c>
      <c r="R15" s="2">
        <f t="shared" si="3"/>
        <v>437.69826070705494</v>
      </c>
      <c r="S15" s="2">
        <f t="shared" si="3"/>
        <v>0.43159114035818441</v>
      </c>
      <c r="T15" s="2">
        <f t="shared" si="3"/>
        <v>194.73121557551127</v>
      </c>
      <c r="U15" s="2">
        <f t="shared" si="3"/>
        <v>385.99349311869076</v>
      </c>
      <c r="V15" s="2">
        <f t="shared" si="1"/>
        <v>1000</v>
      </c>
      <c r="W15" s="2">
        <f t="shared" si="7"/>
        <v>1214.2034952781264</v>
      </c>
      <c r="X15" s="2">
        <f t="shared" si="8"/>
        <v>-214.20349527812641</v>
      </c>
      <c r="AA15" t="s">
        <v>12</v>
      </c>
      <c r="AB15" s="2">
        <f t="shared" si="9"/>
        <v>535.01196959999993</v>
      </c>
      <c r="AC15" s="2">
        <f t="shared" si="10"/>
        <v>108.1316521</v>
      </c>
      <c r="AD15" s="2">
        <f t="shared" si="11"/>
        <v>-83.983649999999997</v>
      </c>
      <c r="AE15" s="2">
        <f t="shared" si="12"/>
        <v>382.40225729999997</v>
      </c>
      <c r="AF15" s="2">
        <f t="shared" si="13"/>
        <v>201.84849120000001</v>
      </c>
      <c r="AG15" s="2">
        <v>1000</v>
      </c>
      <c r="AH15" s="2">
        <f t="shared" si="14"/>
        <v>1143.4107202</v>
      </c>
      <c r="AI15" s="2">
        <f t="shared" si="15"/>
        <v>-143.41072020000001</v>
      </c>
    </row>
    <row r="16" spans="1:35" x14ac:dyDescent="0.3">
      <c r="A16" t="s">
        <v>13</v>
      </c>
      <c r="B16">
        <v>38</v>
      </c>
      <c r="C16">
        <v>80</v>
      </c>
      <c r="D16">
        <v>96</v>
      </c>
      <c r="E16">
        <v>89</v>
      </c>
      <c r="F16">
        <v>24</v>
      </c>
      <c r="H16" t="str">
        <f t="shared" si="4"/>
        <v>O14</v>
      </c>
      <c r="I16">
        <f t="shared" si="5"/>
        <v>11</v>
      </c>
      <c r="J16">
        <f t="shared" si="2"/>
        <v>5</v>
      </c>
      <c r="K16">
        <f t="shared" si="2"/>
        <v>1</v>
      </c>
      <c r="L16">
        <f t="shared" si="2"/>
        <v>1</v>
      </c>
      <c r="M16">
        <f t="shared" si="2"/>
        <v>12</v>
      </c>
      <c r="N16">
        <v>1000</v>
      </c>
      <c r="P16" t="str">
        <f t="shared" si="6"/>
        <v>O14</v>
      </c>
      <c r="Q16" s="2">
        <f t="shared" si="16"/>
        <v>103.10082666649201</v>
      </c>
      <c r="R16" s="2">
        <f t="shared" si="3"/>
        <v>360.98825625324116</v>
      </c>
      <c r="S16" s="2">
        <f t="shared" si="3"/>
        <v>0.6905458245730951</v>
      </c>
      <c r="T16" s="2">
        <f t="shared" si="3"/>
        <v>353.69547318817354</v>
      </c>
      <c r="U16" s="2">
        <f t="shared" si="3"/>
        <v>243.78536407496256</v>
      </c>
      <c r="V16" s="2">
        <f t="shared" si="1"/>
        <v>1000</v>
      </c>
      <c r="W16" s="2">
        <f t="shared" si="7"/>
        <v>1062.2604660074426</v>
      </c>
      <c r="X16" s="2">
        <f t="shared" si="8"/>
        <v>-62.260466007442574</v>
      </c>
      <c r="AA16" t="s">
        <v>13</v>
      </c>
      <c r="AB16" s="2">
        <f t="shared" si="9"/>
        <v>282.36742839999999</v>
      </c>
      <c r="AC16" s="2">
        <f t="shared" si="10"/>
        <v>89.180744000000004</v>
      </c>
      <c r="AD16" s="2">
        <f t="shared" si="11"/>
        <v>-134.37384</v>
      </c>
      <c r="AE16" s="2">
        <f t="shared" si="12"/>
        <v>694.56736530000001</v>
      </c>
      <c r="AF16" s="2">
        <f t="shared" si="13"/>
        <v>127.4832576</v>
      </c>
      <c r="AG16" s="2">
        <v>1000</v>
      </c>
      <c r="AH16" s="2">
        <f t="shared" si="14"/>
        <v>1059.2249553000001</v>
      </c>
      <c r="AI16" s="2">
        <f t="shared" si="15"/>
        <v>-59.224955300000147</v>
      </c>
    </row>
    <row r="17" spans="1:36" x14ac:dyDescent="0.3">
      <c r="A17" t="s">
        <v>14</v>
      </c>
      <c r="B17">
        <v>34</v>
      </c>
      <c r="C17">
        <v>7</v>
      </c>
      <c r="D17">
        <v>4</v>
      </c>
      <c r="E17">
        <v>56</v>
      </c>
      <c r="F17">
        <v>34</v>
      </c>
      <c r="H17" t="str">
        <f t="shared" si="4"/>
        <v>O15</v>
      </c>
      <c r="I17">
        <f t="shared" si="5"/>
        <v>12</v>
      </c>
      <c r="J17">
        <f t="shared" si="2"/>
        <v>15</v>
      </c>
      <c r="K17">
        <f t="shared" si="2"/>
        <v>14</v>
      </c>
      <c r="L17">
        <f t="shared" si="2"/>
        <v>6</v>
      </c>
      <c r="M17">
        <f t="shared" si="2"/>
        <v>8</v>
      </c>
      <c r="N17">
        <v>1000</v>
      </c>
      <c r="P17" t="str">
        <f t="shared" si="6"/>
        <v>O15</v>
      </c>
      <c r="Q17" s="2">
        <f t="shared" si="16"/>
        <v>92.248108070019171</v>
      </c>
      <c r="R17" s="2">
        <f t="shared" si="3"/>
        <v>31.586472422158604</v>
      </c>
      <c r="S17" s="2">
        <f t="shared" si="3"/>
        <v>2.8772742690545628E-2</v>
      </c>
      <c r="T17" s="2">
        <f t="shared" si="3"/>
        <v>222.54996065772715</v>
      </c>
      <c r="U17" s="2">
        <f t="shared" si="3"/>
        <v>345.36259910619697</v>
      </c>
      <c r="V17" s="2">
        <f t="shared" si="1"/>
        <v>1000</v>
      </c>
      <c r="W17" s="2">
        <f t="shared" si="7"/>
        <v>691.77591299879248</v>
      </c>
      <c r="X17" s="2">
        <f t="shared" si="8"/>
        <v>308.22408700120752</v>
      </c>
      <c r="AA17" t="s">
        <v>14</v>
      </c>
      <c r="AB17" s="2">
        <f t="shared" si="9"/>
        <v>252.64454119999999</v>
      </c>
      <c r="AC17" s="2">
        <f t="shared" si="10"/>
        <v>7.8033150999999998</v>
      </c>
      <c r="AD17" s="2">
        <f t="shared" si="11"/>
        <v>-5.5989100000000001</v>
      </c>
      <c r="AE17" s="2">
        <f t="shared" si="12"/>
        <v>437.03115119999995</v>
      </c>
      <c r="AF17" s="2">
        <f t="shared" si="13"/>
        <v>180.60128160000002</v>
      </c>
      <c r="AG17" s="2">
        <v>1000</v>
      </c>
      <c r="AH17" s="2">
        <f t="shared" si="14"/>
        <v>872.48137909999991</v>
      </c>
      <c r="AI17" s="2">
        <f t="shared" si="15"/>
        <v>127.51862090000009</v>
      </c>
    </row>
    <row r="18" spans="1:36" ht="15" thickBot="1" x14ac:dyDescent="0.35">
      <c r="Q18" s="2"/>
      <c r="R18" s="2"/>
      <c r="S18" s="2"/>
      <c r="T18" s="2"/>
      <c r="U18" s="2"/>
      <c r="V18" s="2" t="s">
        <v>29</v>
      </c>
      <c r="W18" s="2" t="s">
        <v>29</v>
      </c>
      <c r="X18" s="2" t="s">
        <v>28</v>
      </c>
      <c r="AB18" s="2"/>
      <c r="AC18" s="2"/>
      <c r="AD18" s="2"/>
      <c r="AE18" s="2"/>
      <c r="AF18" s="2"/>
      <c r="AG18" s="2" t="s">
        <v>29</v>
      </c>
      <c r="AH18" s="2" t="s">
        <v>29</v>
      </c>
      <c r="AI18" s="2" t="s">
        <v>28</v>
      </c>
    </row>
    <row r="19" spans="1:36" ht="15" thickBot="1" x14ac:dyDescent="0.35">
      <c r="Q19" s="2"/>
      <c r="R19" s="2"/>
      <c r="S19" s="2"/>
      <c r="T19" s="2"/>
      <c r="U19" s="2"/>
      <c r="V19" s="5">
        <f>SUM(V3:V17)</f>
        <v>15000</v>
      </c>
      <c r="W19" s="5">
        <f>SUM(W3:W17)</f>
        <v>14999.999821698168</v>
      </c>
      <c r="X19" s="10">
        <f>SUMSQ(X3:X17)</f>
        <v>1271640.510243739</v>
      </c>
      <c r="AB19" s="2"/>
      <c r="AC19" s="2"/>
      <c r="AD19" s="2"/>
      <c r="AE19" s="2"/>
      <c r="AF19" s="2"/>
      <c r="AG19" s="5">
        <f>SUM(AG3:AG17)</f>
        <v>15000</v>
      </c>
      <c r="AH19" s="5">
        <f>SUM(AH3:AH17)</f>
        <v>14635.4747811</v>
      </c>
      <c r="AI19" s="8">
        <f>SUMSQ(AI3:AI17)</f>
        <v>364523.6815789098</v>
      </c>
    </row>
    <row r="20" spans="1:36" x14ac:dyDescent="0.3">
      <c r="Q20" s="2"/>
      <c r="R20" s="2"/>
      <c r="S20" s="2"/>
      <c r="T20" s="2"/>
      <c r="U20" s="2"/>
      <c r="V20" s="2"/>
      <c r="W20" s="2"/>
      <c r="X20" s="2" t="s">
        <v>30</v>
      </c>
      <c r="AB20" s="2"/>
      <c r="AC20" s="2"/>
      <c r="AD20" s="2"/>
      <c r="AE20" s="2"/>
      <c r="AF20" s="2"/>
      <c r="AG20" s="2"/>
      <c r="AH20" s="2"/>
      <c r="AI20" s="2" t="s">
        <v>30</v>
      </c>
    </row>
    <row r="21" spans="1:36" x14ac:dyDescent="0.3">
      <c r="Q21" s="2"/>
      <c r="R21" s="2"/>
      <c r="S21" s="2"/>
      <c r="T21" s="2"/>
      <c r="U21" s="2"/>
      <c r="V21" s="2"/>
      <c r="W21" s="2"/>
      <c r="X21" s="9">
        <f>ABS(V19-W19)</f>
        <v>1.7830183242040221E-4</v>
      </c>
      <c r="AB21" s="2"/>
      <c r="AC21" s="2"/>
      <c r="AD21" s="2"/>
      <c r="AE21" s="2"/>
      <c r="AF21" s="2"/>
      <c r="AG21" s="2"/>
      <c r="AH21" s="2"/>
      <c r="AI21" s="5">
        <f>ABS(AG19-AH19)</f>
        <v>364.52521890000025</v>
      </c>
    </row>
    <row r="22" spans="1:36" ht="15" thickBot="1" x14ac:dyDescent="0.35">
      <c r="Q22" s="2"/>
      <c r="R22" s="2"/>
      <c r="S22" s="2"/>
      <c r="T22" s="2"/>
      <c r="U22" s="2"/>
      <c r="V22" s="2"/>
      <c r="W22" s="2"/>
      <c r="X22" s="2" t="s">
        <v>31</v>
      </c>
      <c r="AB22" s="2"/>
      <c r="AC22" s="2"/>
      <c r="AD22" s="2"/>
      <c r="AE22" s="2"/>
      <c r="AF22" s="2"/>
      <c r="AG22" s="2"/>
      <c r="AH22" s="2"/>
      <c r="AI22" s="2" t="s">
        <v>31</v>
      </c>
    </row>
    <row r="23" spans="1:36" ht="15" thickBot="1" x14ac:dyDescent="0.35">
      <c r="Q23" s="2"/>
      <c r="R23" s="2"/>
      <c r="S23" s="2"/>
      <c r="T23" s="2"/>
      <c r="U23" s="2"/>
      <c r="V23" s="2"/>
      <c r="W23" s="2"/>
      <c r="X23" s="11">
        <f>X19*X21</f>
        <v>226.73583315647392</v>
      </c>
      <c r="AB23" s="2"/>
      <c r="AC23" s="2"/>
      <c r="AD23" s="2"/>
      <c r="AE23" s="2"/>
      <c r="AF23" s="2"/>
      <c r="AG23" s="2"/>
      <c r="AH23" s="2"/>
      <c r="AI23" s="5">
        <f>AI19*AI21</f>
        <v>132878074.82178609</v>
      </c>
      <c r="AJ23" s="5"/>
    </row>
    <row r="24" spans="1:36" x14ac:dyDescent="0.3">
      <c r="V24" t="s">
        <v>32</v>
      </c>
      <c r="W24" t="s">
        <v>32</v>
      </c>
      <c r="AG24" t="s">
        <v>32</v>
      </c>
      <c r="AH24" t="s">
        <v>32</v>
      </c>
    </row>
    <row r="25" spans="1:36" x14ac:dyDescent="0.3">
      <c r="V25">
        <f>STDEV(V3:V17)</f>
        <v>0</v>
      </c>
      <c r="W25">
        <f>STDEV(W3:W17)</f>
        <v>301.38258910794673</v>
      </c>
      <c r="AG25" s="5">
        <f>STDEV(AG3:AG17)</f>
        <v>0</v>
      </c>
      <c r="AH25" s="5">
        <f>STDEV(AH3:AH17)</f>
        <v>159.38836350651076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NN_rank (2)</vt:lpstr>
      <vt:lpstr>NN_rank</vt:lpstr>
      <vt:lpstr>cocoY0</vt:lpstr>
      <vt:lpstr>NN_nyers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2020-11-17T09:45:56Z</dcterms:created>
  <dcterms:modified xsi:type="dcterms:W3CDTF">2021-04-15T09:04:32Z</dcterms:modified>
</cp:coreProperties>
</file>