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4113\var\www\miau\data\miau\273\"/>
    </mc:Choice>
  </mc:AlternateContent>
  <xr:revisionPtr revIDLastSave="0" documentId="13_ncr:1_{6150BE09-346B-45E6-ACDB-1A2557816D79}" xr6:coauthVersionLast="46" xr6:coauthVersionMax="46" xr10:uidLastSave="{00000000-0000-0000-0000-000000000000}"/>
  <bookViews>
    <workbookView xWindow="-108" yWindow="-108" windowWidth="23256" windowHeight="12720" xr2:uid="{1412DE07-2969-4250-B8C2-1B748142799E}"/>
  </bookViews>
  <sheets>
    <sheet name="info" sheetId="12" r:id="rId1"/>
    <sheet name="idosor (20210305) (1)" sheetId="8" r:id="rId2"/>
    <sheet name="idosor (20210305) (2)" sheetId="10" r:id="rId3"/>
    <sheet name="idosor (20210305) (3)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14" i="11" l="1"/>
  <c r="BU15" i="11"/>
  <c r="BU16" i="11"/>
  <c r="BU17" i="11"/>
  <c r="BU18" i="11"/>
  <c r="BU19" i="11"/>
  <c r="BU20" i="11"/>
  <c r="BU21" i="11"/>
  <c r="BU22" i="11"/>
  <c r="BU23" i="11"/>
  <c r="BU24" i="11"/>
  <c r="BU25" i="11"/>
  <c r="BU26" i="11"/>
  <c r="BU27" i="11"/>
  <c r="BU28" i="11"/>
  <c r="BU29" i="11"/>
  <c r="BU30" i="11"/>
  <c r="BU31" i="11"/>
  <c r="BU32" i="11"/>
  <c r="BU33" i="11"/>
  <c r="BU34" i="11"/>
  <c r="BU35" i="11"/>
  <c r="BU36" i="11"/>
  <c r="BU37" i="11"/>
  <c r="BU38" i="11"/>
  <c r="BU39" i="11"/>
  <c r="BU40" i="11"/>
  <c r="BU41" i="11"/>
  <c r="BU42" i="11"/>
  <c r="BU43" i="11"/>
  <c r="BU44" i="11"/>
  <c r="BU45" i="11"/>
  <c r="BU46" i="11"/>
  <c r="BU47" i="11"/>
  <c r="BU48" i="11"/>
  <c r="BU49" i="11"/>
  <c r="BU50" i="11"/>
  <c r="BU51" i="11"/>
  <c r="BU52" i="11"/>
  <c r="BU53" i="11"/>
  <c r="BU54" i="11"/>
  <c r="BU55" i="11"/>
  <c r="BU56" i="11"/>
  <c r="BU57" i="11"/>
  <c r="BU58" i="11"/>
  <c r="BU59" i="11"/>
  <c r="BU60" i="11"/>
  <c r="BU61" i="11"/>
  <c r="BU62" i="11"/>
  <c r="BU63" i="11"/>
  <c r="BU64" i="11"/>
  <c r="BU65" i="11"/>
  <c r="BU66" i="11"/>
  <c r="BU67" i="11"/>
  <c r="BU68" i="11"/>
  <c r="BU69" i="11"/>
  <c r="BU70" i="11"/>
  <c r="BU71" i="11"/>
  <c r="BU72" i="11"/>
  <c r="BU73" i="11"/>
  <c r="BU74" i="11"/>
  <c r="BU75" i="11"/>
  <c r="BU76" i="11"/>
  <c r="BU77" i="11"/>
  <c r="BU78" i="11"/>
  <c r="BU79" i="11"/>
  <c r="BU80" i="11"/>
  <c r="BU81" i="11"/>
  <c r="BU82" i="11"/>
  <c r="BU83" i="11"/>
  <c r="BU84" i="11"/>
  <c r="BU85" i="11"/>
  <c r="BU86" i="11"/>
  <c r="BU87" i="11"/>
  <c r="BU88" i="11"/>
  <c r="BU89" i="11"/>
  <c r="BU90" i="11"/>
  <c r="BU13" i="11"/>
  <c r="BT14" i="11"/>
  <c r="BT15" i="11"/>
  <c r="BT16" i="11"/>
  <c r="BT17" i="11"/>
  <c r="BT18" i="11"/>
  <c r="BT19" i="11"/>
  <c r="BT20" i="11"/>
  <c r="BT21" i="11"/>
  <c r="BT22" i="11"/>
  <c r="BT23" i="11"/>
  <c r="BT24" i="11"/>
  <c r="BT25" i="11"/>
  <c r="BT26" i="11"/>
  <c r="BT27" i="11"/>
  <c r="BT28" i="11"/>
  <c r="BT29" i="11"/>
  <c r="BT30" i="11"/>
  <c r="BT31" i="11"/>
  <c r="BT32" i="11"/>
  <c r="BT33" i="11"/>
  <c r="BT34" i="11"/>
  <c r="BT35" i="11"/>
  <c r="BT36" i="11"/>
  <c r="BT37" i="11"/>
  <c r="BT38" i="11"/>
  <c r="BT39" i="11"/>
  <c r="BT40" i="11"/>
  <c r="BT41" i="11"/>
  <c r="BT42" i="11"/>
  <c r="BT43" i="11"/>
  <c r="BT44" i="11"/>
  <c r="BT45" i="11"/>
  <c r="BT46" i="11"/>
  <c r="BT47" i="11"/>
  <c r="BT48" i="11"/>
  <c r="BT49" i="11"/>
  <c r="BT50" i="11"/>
  <c r="BT51" i="11"/>
  <c r="BT52" i="11"/>
  <c r="BT53" i="11"/>
  <c r="BT54" i="11"/>
  <c r="BT55" i="11"/>
  <c r="BT56" i="11"/>
  <c r="BT57" i="11"/>
  <c r="BT58" i="11"/>
  <c r="BT59" i="11"/>
  <c r="BT60" i="11"/>
  <c r="BT61" i="11"/>
  <c r="BT62" i="11"/>
  <c r="BT63" i="11"/>
  <c r="BT64" i="11"/>
  <c r="BT65" i="11"/>
  <c r="BT66" i="11"/>
  <c r="BT67" i="11"/>
  <c r="BT68" i="11"/>
  <c r="BT69" i="11"/>
  <c r="BT70" i="11"/>
  <c r="BT71" i="11"/>
  <c r="BT72" i="11"/>
  <c r="BT73" i="11"/>
  <c r="BT74" i="11"/>
  <c r="BT75" i="11"/>
  <c r="BT76" i="11"/>
  <c r="BT77" i="11"/>
  <c r="BT78" i="11"/>
  <c r="BT79" i="11"/>
  <c r="BT80" i="11"/>
  <c r="BT81" i="11"/>
  <c r="BT82" i="11"/>
  <c r="BT83" i="11"/>
  <c r="BT84" i="11"/>
  <c r="BT85" i="11"/>
  <c r="BT86" i="11"/>
  <c r="BT87" i="11"/>
  <c r="BT88" i="11"/>
  <c r="BT89" i="11"/>
  <c r="BT90" i="11"/>
  <c r="BT13" i="11"/>
  <c r="E17" i="11" l="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16" i="11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90" i="10"/>
  <c r="E91" i="10"/>
  <c r="E92" i="10"/>
  <c r="E93" i="10"/>
  <c r="E94" i="10"/>
  <c r="E16" i="10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16" i="8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14" i="11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14" i="8"/>
  <c r="CM9" i="8"/>
  <c r="CM10" i="8"/>
  <c r="CM11" i="8"/>
  <c r="CM12" i="8"/>
  <c r="CM13" i="8"/>
  <c r="CM14" i="8"/>
  <c r="CM15" i="8"/>
  <c r="CM16" i="8"/>
  <c r="CM17" i="8"/>
  <c r="CM18" i="8"/>
  <c r="CM19" i="8"/>
  <c r="CM20" i="8"/>
  <c r="CM21" i="8"/>
  <c r="CM22" i="8"/>
  <c r="CM23" i="8"/>
  <c r="CM24" i="8"/>
  <c r="CM25" i="8"/>
  <c r="CM26" i="8"/>
  <c r="CM27" i="8"/>
  <c r="CM28" i="8"/>
  <c r="CM29" i="8"/>
  <c r="CM30" i="8"/>
  <c r="CM31" i="8"/>
  <c r="CM32" i="8"/>
  <c r="CM33" i="8"/>
  <c r="CM34" i="8"/>
  <c r="CM35" i="8"/>
  <c r="CM36" i="8"/>
  <c r="CM37" i="8"/>
  <c r="CM38" i="8"/>
  <c r="CM39" i="8"/>
  <c r="CM40" i="8"/>
  <c r="CM41" i="8"/>
  <c r="CM42" i="8"/>
  <c r="CM43" i="8"/>
  <c r="CM44" i="8"/>
  <c r="CM45" i="8"/>
  <c r="CM46" i="8"/>
  <c r="CM47" i="8"/>
  <c r="CM48" i="8"/>
  <c r="CM49" i="8"/>
  <c r="CM50" i="8"/>
  <c r="CM51" i="8"/>
  <c r="CM52" i="8"/>
  <c r="CM53" i="8"/>
  <c r="CM54" i="8"/>
  <c r="CM55" i="8"/>
  <c r="CM56" i="8"/>
  <c r="CM57" i="8"/>
  <c r="CM58" i="8"/>
  <c r="CM59" i="8"/>
  <c r="CM60" i="8"/>
  <c r="CM61" i="8"/>
  <c r="CM62" i="8"/>
  <c r="CM63" i="8"/>
  <c r="CM64" i="8"/>
  <c r="CM65" i="8"/>
  <c r="CM66" i="8"/>
  <c r="CM67" i="8"/>
  <c r="CM68" i="8"/>
  <c r="CM69" i="8"/>
  <c r="CM70" i="8"/>
  <c r="CM71" i="8"/>
  <c r="CM72" i="8"/>
  <c r="CM73" i="8"/>
  <c r="CM74" i="8"/>
  <c r="CM75" i="8"/>
  <c r="CM76" i="8"/>
  <c r="CM77" i="8"/>
  <c r="CM78" i="8"/>
  <c r="CM79" i="8"/>
  <c r="CM80" i="8"/>
  <c r="CM81" i="8"/>
  <c r="CM82" i="8"/>
  <c r="CM83" i="8"/>
  <c r="CM84" i="8"/>
  <c r="CM85" i="8"/>
  <c r="CM86" i="8"/>
  <c r="CM87" i="8"/>
  <c r="CM88" i="8"/>
  <c r="CM8" i="8"/>
  <c r="CL88" i="8"/>
  <c r="CK88" i="8"/>
  <c r="CJ88" i="8"/>
  <c r="CI88" i="8"/>
  <c r="CH88" i="8"/>
  <c r="CG88" i="8"/>
  <c r="CL87" i="8"/>
  <c r="CK87" i="8"/>
  <c r="CJ87" i="8"/>
  <c r="CI87" i="8"/>
  <c r="CH87" i="8"/>
  <c r="CG87" i="8"/>
  <c r="CL86" i="8"/>
  <c r="CK86" i="8"/>
  <c r="CJ86" i="8"/>
  <c r="CI86" i="8"/>
  <c r="CH86" i="8"/>
  <c r="CG86" i="8"/>
  <c r="CL85" i="8"/>
  <c r="CK85" i="8"/>
  <c r="CJ85" i="8"/>
  <c r="CI85" i="8"/>
  <c r="CH85" i="8"/>
  <c r="CG85" i="8"/>
  <c r="CL84" i="8"/>
  <c r="CK84" i="8"/>
  <c r="CJ84" i="8"/>
  <c r="CI84" i="8"/>
  <c r="CH84" i="8"/>
  <c r="CG84" i="8"/>
  <c r="CL83" i="8"/>
  <c r="CK83" i="8"/>
  <c r="CJ83" i="8"/>
  <c r="CI83" i="8"/>
  <c r="CH83" i="8"/>
  <c r="CG83" i="8"/>
  <c r="CL82" i="8"/>
  <c r="CK82" i="8"/>
  <c r="CJ82" i="8"/>
  <c r="CI82" i="8"/>
  <c r="CH82" i="8"/>
  <c r="CG82" i="8"/>
  <c r="CL81" i="8"/>
  <c r="CK81" i="8"/>
  <c r="CJ81" i="8"/>
  <c r="CI81" i="8"/>
  <c r="CH81" i="8"/>
  <c r="CG81" i="8"/>
  <c r="CL80" i="8"/>
  <c r="CK80" i="8"/>
  <c r="CJ80" i="8"/>
  <c r="CI80" i="8"/>
  <c r="CH80" i="8"/>
  <c r="CG80" i="8"/>
  <c r="CL79" i="8"/>
  <c r="CK79" i="8"/>
  <c r="CJ79" i="8"/>
  <c r="CI79" i="8"/>
  <c r="CH79" i="8"/>
  <c r="CG79" i="8"/>
  <c r="CL78" i="8"/>
  <c r="CK78" i="8"/>
  <c r="CJ78" i="8"/>
  <c r="CI78" i="8"/>
  <c r="CH78" i="8"/>
  <c r="CG78" i="8"/>
  <c r="CL77" i="8"/>
  <c r="CK77" i="8"/>
  <c r="CJ77" i="8"/>
  <c r="CI77" i="8"/>
  <c r="CH77" i="8"/>
  <c r="CG77" i="8"/>
  <c r="CL76" i="8"/>
  <c r="CK76" i="8"/>
  <c r="CJ76" i="8"/>
  <c r="CI76" i="8"/>
  <c r="CH76" i="8"/>
  <c r="CG76" i="8"/>
  <c r="CL75" i="8"/>
  <c r="CK75" i="8"/>
  <c r="CJ75" i="8"/>
  <c r="CI75" i="8"/>
  <c r="CH75" i="8"/>
  <c r="CG75" i="8"/>
  <c r="CL74" i="8"/>
  <c r="CK74" i="8"/>
  <c r="CJ74" i="8"/>
  <c r="CI74" i="8"/>
  <c r="CH74" i="8"/>
  <c r="CG74" i="8"/>
  <c r="CL73" i="8"/>
  <c r="CK73" i="8"/>
  <c r="CJ73" i="8"/>
  <c r="CI73" i="8"/>
  <c r="CH73" i="8"/>
  <c r="CG73" i="8"/>
  <c r="CL72" i="8"/>
  <c r="CK72" i="8"/>
  <c r="CJ72" i="8"/>
  <c r="CI72" i="8"/>
  <c r="CH72" i="8"/>
  <c r="CG72" i="8"/>
  <c r="CL71" i="8"/>
  <c r="CK71" i="8"/>
  <c r="CJ71" i="8"/>
  <c r="CI71" i="8"/>
  <c r="CH71" i="8"/>
  <c r="CG71" i="8"/>
  <c r="CL70" i="8"/>
  <c r="CK70" i="8"/>
  <c r="CJ70" i="8"/>
  <c r="CI70" i="8"/>
  <c r="CH70" i="8"/>
  <c r="CG70" i="8"/>
  <c r="CL69" i="8"/>
  <c r="CK69" i="8"/>
  <c r="CJ69" i="8"/>
  <c r="CI69" i="8"/>
  <c r="CH69" i="8"/>
  <c r="CG69" i="8"/>
  <c r="CL68" i="8"/>
  <c r="CK68" i="8"/>
  <c r="CJ68" i="8"/>
  <c r="CI68" i="8"/>
  <c r="CH68" i="8"/>
  <c r="CG68" i="8"/>
  <c r="CL67" i="8"/>
  <c r="CK67" i="8"/>
  <c r="CJ67" i="8"/>
  <c r="CI67" i="8"/>
  <c r="CH67" i="8"/>
  <c r="CG67" i="8"/>
  <c r="CL66" i="8"/>
  <c r="CK66" i="8"/>
  <c r="CJ66" i="8"/>
  <c r="CI66" i="8"/>
  <c r="CH66" i="8"/>
  <c r="CG66" i="8"/>
  <c r="CL65" i="8"/>
  <c r="CK65" i="8"/>
  <c r="CJ65" i="8"/>
  <c r="CI65" i="8"/>
  <c r="CH65" i="8"/>
  <c r="CG65" i="8"/>
  <c r="CL64" i="8"/>
  <c r="CK64" i="8"/>
  <c r="CJ64" i="8"/>
  <c r="CI64" i="8"/>
  <c r="CH64" i="8"/>
  <c r="CG64" i="8"/>
  <c r="CL63" i="8"/>
  <c r="CK63" i="8"/>
  <c r="CJ63" i="8"/>
  <c r="CI63" i="8"/>
  <c r="CH63" i="8"/>
  <c r="CG63" i="8"/>
  <c r="CL62" i="8"/>
  <c r="CK62" i="8"/>
  <c r="CJ62" i="8"/>
  <c r="CI62" i="8"/>
  <c r="CH62" i="8"/>
  <c r="CG62" i="8"/>
  <c r="CL61" i="8"/>
  <c r="CK61" i="8"/>
  <c r="CJ61" i="8"/>
  <c r="CI61" i="8"/>
  <c r="CH61" i="8"/>
  <c r="CG61" i="8"/>
  <c r="CL60" i="8"/>
  <c r="CK60" i="8"/>
  <c r="CJ60" i="8"/>
  <c r="CI60" i="8"/>
  <c r="CH60" i="8"/>
  <c r="CG60" i="8"/>
  <c r="CL59" i="8"/>
  <c r="CK59" i="8"/>
  <c r="CJ59" i="8"/>
  <c r="CI59" i="8"/>
  <c r="CH59" i="8"/>
  <c r="CG59" i="8"/>
  <c r="CL58" i="8"/>
  <c r="CK58" i="8"/>
  <c r="CJ58" i="8"/>
  <c r="CI58" i="8"/>
  <c r="CH58" i="8"/>
  <c r="CG58" i="8"/>
  <c r="CL57" i="8"/>
  <c r="CK57" i="8"/>
  <c r="CJ57" i="8"/>
  <c r="CI57" i="8"/>
  <c r="CH57" i="8"/>
  <c r="CG57" i="8"/>
  <c r="CL56" i="8"/>
  <c r="CK56" i="8"/>
  <c r="CJ56" i="8"/>
  <c r="CI56" i="8"/>
  <c r="CH56" i="8"/>
  <c r="CG56" i="8"/>
  <c r="CL55" i="8"/>
  <c r="CK55" i="8"/>
  <c r="CJ55" i="8"/>
  <c r="CI55" i="8"/>
  <c r="CH55" i="8"/>
  <c r="CG55" i="8"/>
  <c r="CL54" i="8"/>
  <c r="CK54" i="8"/>
  <c r="CJ54" i="8"/>
  <c r="CI54" i="8"/>
  <c r="CH54" i="8"/>
  <c r="CG54" i="8"/>
  <c r="CL53" i="8"/>
  <c r="CK53" i="8"/>
  <c r="CJ53" i="8"/>
  <c r="CI53" i="8"/>
  <c r="CH53" i="8"/>
  <c r="CG53" i="8"/>
  <c r="CL52" i="8"/>
  <c r="CK52" i="8"/>
  <c r="CJ52" i="8"/>
  <c r="CI52" i="8"/>
  <c r="CH52" i="8"/>
  <c r="CG52" i="8"/>
  <c r="CL51" i="8"/>
  <c r="CK51" i="8"/>
  <c r="CJ51" i="8"/>
  <c r="CI51" i="8"/>
  <c r="CH51" i="8"/>
  <c r="CG51" i="8"/>
  <c r="CL50" i="8"/>
  <c r="CK50" i="8"/>
  <c r="CJ50" i="8"/>
  <c r="CI50" i="8"/>
  <c r="CH50" i="8"/>
  <c r="CG50" i="8"/>
  <c r="CL49" i="8"/>
  <c r="CK49" i="8"/>
  <c r="CJ49" i="8"/>
  <c r="CI49" i="8"/>
  <c r="CH49" i="8"/>
  <c r="CG49" i="8"/>
  <c r="CL48" i="8"/>
  <c r="CK48" i="8"/>
  <c r="CJ48" i="8"/>
  <c r="CI48" i="8"/>
  <c r="CH48" i="8"/>
  <c r="CG48" i="8"/>
  <c r="CL47" i="8"/>
  <c r="CK47" i="8"/>
  <c r="CJ47" i="8"/>
  <c r="CI47" i="8"/>
  <c r="CH47" i="8"/>
  <c r="CG47" i="8"/>
  <c r="CL46" i="8"/>
  <c r="CK46" i="8"/>
  <c r="CJ46" i="8"/>
  <c r="CI46" i="8"/>
  <c r="CH46" i="8"/>
  <c r="CG46" i="8"/>
  <c r="CL45" i="8"/>
  <c r="CK45" i="8"/>
  <c r="CJ45" i="8"/>
  <c r="CI45" i="8"/>
  <c r="CH45" i="8"/>
  <c r="CG45" i="8"/>
  <c r="CL44" i="8"/>
  <c r="CK44" i="8"/>
  <c r="CJ44" i="8"/>
  <c r="CI44" i="8"/>
  <c r="CH44" i="8"/>
  <c r="CG44" i="8"/>
  <c r="CL43" i="8"/>
  <c r="CK43" i="8"/>
  <c r="CJ43" i="8"/>
  <c r="CI43" i="8"/>
  <c r="CH43" i="8"/>
  <c r="CG43" i="8"/>
  <c r="CL42" i="8"/>
  <c r="CK42" i="8"/>
  <c r="CJ42" i="8"/>
  <c r="CI42" i="8"/>
  <c r="CH42" i="8"/>
  <c r="CG42" i="8"/>
  <c r="CL41" i="8"/>
  <c r="CK41" i="8"/>
  <c r="CJ41" i="8"/>
  <c r="CI41" i="8"/>
  <c r="CH41" i="8"/>
  <c r="CG41" i="8"/>
  <c r="CL40" i="8"/>
  <c r="CK40" i="8"/>
  <c r="CJ40" i="8"/>
  <c r="CI40" i="8"/>
  <c r="CH40" i="8"/>
  <c r="CG40" i="8"/>
  <c r="CL39" i="8"/>
  <c r="CK39" i="8"/>
  <c r="CJ39" i="8"/>
  <c r="CI39" i="8"/>
  <c r="CH39" i="8"/>
  <c r="CG39" i="8"/>
  <c r="CL38" i="8"/>
  <c r="CK38" i="8"/>
  <c r="CJ38" i="8"/>
  <c r="CI38" i="8"/>
  <c r="CH38" i="8"/>
  <c r="CG38" i="8"/>
  <c r="CL37" i="8"/>
  <c r="CK37" i="8"/>
  <c r="CJ37" i="8"/>
  <c r="CI37" i="8"/>
  <c r="CH37" i="8"/>
  <c r="CG37" i="8"/>
  <c r="CL36" i="8"/>
  <c r="CK36" i="8"/>
  <c r="CJ36" i="8"/>
  <c r="CI36" i="8"/>
  <c r="CH36" i="8"/>
  <c r="CG36" i="8"/>
  <c r="CL35" i="8"/>
  <c r="CK35" i="8"/>
  <c r="CJ35" i="8"/>
  <c r="CI35" i="8"/>
  <c r="CH35" i="8"/>
  <c r="CG35" i="8"/>
  <c r="CL34" i="8"/>
  <c r="CK34" i="8"/>
  <c r="CJ34" i="8"/>
  <c r="CI34" i="8"/>
  <c r="CH34" i="8"/>
  <c r="CG34" i="8"/>
  <c r="CL33" i="8"/>
  <c r="CK33" i="8"/>
  <c r="CJ33" i="8"/>
  <c r="CI33" i="8"/>
  <c r="CH33" i="8"/>
  <c r="CG33" i="8"/>
  <c r="CL32" i="8"/>
  <c r="CK32" i="8"/>
  <c r="CJ32" i="8"/>
  <c r="CI32" i="8"/>
  <c r="CH32" i="8"/>
  <c r="CG32" i="8"/>
  <c r="CL31" i="8"/>
  <c r="CK31" i="8"/>
  <c r="CJ31" i="8"/>
  <c r="CI31" i="8"/>
  <c r="CH31" i="8"/>
  <c r="CG31" i="8"/>
  <c r="CL30" i="8"/>
  <c r="CK30" i="8"/>
  <c r="CJ30" i="8"/>
  <c r="CI30" i="8"/>
  <c r="CH30" i="8"/>
  <c r="CG30" i="8"/>
  <c r="CL29" i="8"/>
  <c r="CK29" i="8"/>
  <c r="CJ29" i="8"/>
  <c r="CI29" i="8"/>
  <c r="CH29" i="8"/>
  <c r="CG29" i="8"/>
  <c r="CL28" i="8"/>
  <c r="CK28" i="8"/>
  <c r="CJ28" i="8"/>
  <c r="CI28" i="8"/>
  <c r="CH28" i="8"/>
  <c r="CG28" i="8"/>
  <c r="CL27" i="8"/>
  <c r="CK27" i="8"/>
  <c r="CJ27" i="8"/>
  <c r="CI27" i="8"/>
  <c r="CH27" i="8"/>
  <c r="CG27" i="8"/>
  <c r="CL26" i="8"/>
  <c r="CK26" i="8"/>
  <c r="CJ26" i="8"/>
  <c r="CI26" i="8"/>
  <c r="CH26" i="8"/>
  <c r="CG26" i="8"/>
  <c r="CL25" i="8"/>
  <c r="CK25" i="8"/>
  <c r="CJ25" i="8"/>
  <c r="CI25" i="8"/>
  <c r="CH25" i="8"/>
  <c r="CG25" i="8"/>
  <c r="CL24" i="8"/>
  <c r="CK24" i="8"/>
  <c r="CJ24" i="8"/>
  <c r="CI24" i="8"/>
  <c r="CH24" i="8"/>
  <c r="CG24" i="8"/>
  <c r="CL23" i="8"/>
  <c r="CK23" i="8"/>
  <c r="CJ23" i="8"/>
  <c r="CI23" i="8"/>
  <c r="CH23" i="8"/>
  <c r="CG23" i="8"/>
  <c r="CL22" i="8"/>
  <c r="CK22" i="8"/>
  <c r="CJ22" i="8"/>
  <c r="CI22" i="8"/>
  <c r="CH22" i="8"/>
  <c r="CG22" i="8"/>
  <c r="CL21" i="8"/>
  <c r="CK21" i="8"/>
  <c r="CJ21" i="8"/>
  <c r="CI21" i="8"/>
  <c r="CH21" i="8"/>
  <c r="CG21" i="8"/>
  <c r="CL20" i="8"/>
  <c r="CK20" i="8"/>
  <c r="CJ20" i="8"/>
  <c r="CI20" i="8"/>
  <c r="CH20" i="8"/>
  <c r="CG20" i="8"/>
  <c r="CL19" i="8"/>
  <c r="CK19" i="8"/>
  <c r="CJ19" i="8"/>
  <c r="CI19" i="8"/>
  <c r="CH19" i="8"/>
  <c r="CG19" i="8"/>
  <c r="CL18" i="8"/>
  <c r="CK18" i="8"/>
  <c r="CJ18" i="8"/>
  <c r="CI18" i="8"/>
  <c r="CH18" i="8"/>
  <c r="CG18" i="8"/>
  <c r="CL17" i="8"/>
  <c r="CK17" i="8"/>
  <c r="CJ17" i="8"/>
  <c r="CI17" i="8"/>
  <c r="CH17" i="8"/>
  <c r="CG17" i="8"/>
  <c r="CL16" i="8"/>
  <c r="CK16" i="8"/>
  <c r="CJ16" i="8"/>
  <c r="CI16" i="8"/>
  <c r="CH16" i="8"/>
  <c r="CG16" i="8"/>
  <c r="CL15" i="8"/>
  <c r="CK15" i="8"/>
  <c r="CJ15" i="8"/>
  <c r="CI15" i="8"/>
  <c r="CH15" i="8"/>
  <c r="CG15" i="8"/>
  <c r="CL14" i="8"/>
  <c r="CK14" i="8"/>
  <c r="CJ14" i="8"/>
  <c r="CI14" i="8"/>
  <c r="CH14" i="8"/>
  <c r="CG14" i="8"/>
  <c r="CL13" i="8"/>
  <c r="CK13" i="8"/>
  <c r="CJ13" i="8"/>
  <c r="CI13" i="8"/>
  <c r="CH13" i="8"/>
  <c r="CG13" i="8"/>
  <c r="CL12" i="8"/>
  <c r="CK12" i="8"/>
  <c r="CJ12" i="8"/>
  <c r="CI12" i="8"/>
  <c r="CH12" i="8"/>
  <c r="CG12" i="8"/>
  <c r="CL11" i="8"/>
  <c r="CK11" i="8"/>
  <c r="CJ11" i="8"/>
  <c r="CI11" i="8"/>
  <c r="CH11" i="8"/>
  <c r="CG11" i="8"/>
  <c r="CL10" i="8"/>
  <c r="CK10" i="8"/>
  <c r="CJ10" i="8"/>
  <c r="CI10" i="8"/>
  <c r="CH10" i="8"/>
  <c r="CG10" i="8"/>
  <c r="CL9" i="8"/>
  <c r="CK9" i="8"/>
  <c r="CJ9" i="8"/>
  <c r="CI9" i="8"/>
  <c r="CH9" i="8"/>
  <c r="CG9" i="8"/>
  <c r="CL8" i="8"/>
  <c r="CK8" i="8"/>
  <c r="CJ8" i="8"/>
  <c r="CI8" i="8"/>
  <c r="CH8" i="8"/>
  <c r="CG8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AB61" i="8" s="1"/>
  <c r="V62" i="8"/>
  <c r="V63" i="8"/>
  <c r="V64" i="8"/>
  <c r="V65" i="8"/>
  <c r="V66" i="8"/>
  <c r="V67" i="8"/>
  <c r="V68" i="8"/>
  <c r="V69" i="8"/>
  <c r="AB69" i="8" s="1"/>
  <c r="V70" i="8"/>
  <c r="V71" i="8"/>
  <c r="V72" i="8"/>
  <c r="V73" i="8"/>
  <c r="V74" i="8"/>
  <c r="V75" i="8"/>
  <c r="V76" i="8"/>
  <c r="V77" i="8"/>
  <c r="AB77" i="8" s="1"/>
  <c r="V78" i="8"/>
  <c r="V79" i="8"/>
  <c r="V80" i="8"/>
  <c r="V81" i="8"/>
  <c r="V82" i="8"/>
  <c r="V83" i="8"/>
  <c r="V84" i="8"/>
  <c r="V85" i="8"/>
  <c r="AB85" i="8" s="1"/>
  <c r="V86" i="8"/>
  <c r="V87" i="8"/>
  <c r="V88" i="8"/>
  <c r="V89" i="8"/>
  <c r="V90" i="8"/>
  <c r="V91" i="8"/>
  <c r="V92" i="8"/>
  <c r="V93" i="8"/>
  <c r="AB93" i="8" s="1"/>
  <c r="V94" i="8"/>
  <c r="V95" i="8"/>
  <c r="V96" i="8"/>
  <c r="V97" i="8"/>
  <c r="V98" i="8"/>
  <c r="V99" i="8"/>
  <c r="V100" i="8"/>
  <c r="V101" i="8"/>
  <c r="V102" i="8"/>
  <c r="V103" i="8"/>
  <c r="V104" i="8"/>
  <c r="V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14" i="8"/>
  <c r="H15" i="8"/>
  <c r="G15" i="8"/>
  <c r="G14" i="8"/>
  <c r="H14" i="8"/>
  <c r="B89" i="11"/>
  <c r="B104" i="11" s="1"/>
  <c r="B84" i="11"/>
  <c r="B99" i="11" s="1"/>
  <c r="B83" i="11"/>
  <c r="B82" i="11"/>
  <c r="B97" i="11" s="1"/>
  <c r="B81" i="11"/>
  <c r="B96" i="11" s="1"/>
  <c r="B80" i="11"/>
  <c r="B95" i="11" s="1"/>
  <c r="B79" i="11"/>
  <c r="B94" i="11" s="1"/>
  <c r="B78" i="11"/>
  <c r="B93" i="11" s="1"/>
  <c r="B77" i="11"/>
  <c r="B92" i="11" s="1"/>
  <c r="B76" i="11"/>
  <c r="B91" i="11" s="1"/>
  <c r="B75" i="11"/>
  <c r="B74" i="11"/>
  <c r="B73" i="11"/>
  <c r="B88" i="11" s="1"/>
  <c r="B72" i="11"/>
  <c r="B87" i="11" s="1"/>
  <c r="B71" i="11"/>
  <c r="B86" i="11" s="1"/>
  <c r="B70" i="11"/>
  <c r="B85" i="11" s="1"/>
  <c r="B100" i="11" s="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T104" i="11"/>
  <c r="S104" i="11"/>
  <c r="R104" i="11"/>
  <c r="Q104" i="11"/>
  <c r="P104" i="11"/>
  <c r="T103" i="11"/>
  <c r="S103" i="11"/>
  <c r="R103" i="11"/>
  <c r="Q103" i="11"/>
  <c r="P103" i="11"/>
  <c r="T102" i="11"/>
  <c r="S102" i="11"/>
  <c r="R102" i="11"/>
  <c r="Q102" i="11"/>
  <c r="P102" i="11"/>
  <c r="T101" i="11"/>
  <c r="S101" i="11"/>
  <c r="R101" i="11"/>
  <c r="Q101" i="11"/>
  <c r="P101" i="11"/>
  <c r="T100" i="11"/>
  <c r="S100" i="11"/>
  <c r="R100" i="11"/>
  <c r="Q100" i="11"/>
  <c r="P100" i="11"/>
  <c r="T99" i="11"/>
  <c r="S99" i="11"/>
  <c r="R99" i="11"/>
  <c r="Q99" i="11"/>
  <c r="P99" i="11"/>
  <c r="T98" i="11"/>
  <c r="S98" i="11"/>
  <c r="R98" i="11"/>
  <c r="Q98" i="11"/>
  <c r="P98" i="11"/>
  <c r="T97" i="11"/>
  <c r="S97" i="11"/>
  <c r="R97" i="11"/>
  <c r="Q97" i="11"/>
  <c r="P97" i="11"/>
  <c r="T96" i="11"/>
  <c r="S96" i="11"/>
  <c r="R96" i="11"/>
  <c r="Q96" i="11"/>
  <c r="P96" i="11"/>
  <c r="T95" i="11"/>
  <c r="S95" i="11"/>
  <c r="R95" i="11"/>
  <c r="Q95" i="11"/>
  <c r="P95" i="11"/>
  <c r="AC94" i="11"/>
  <c r="AC93" i="11"/>
  <c r="C93" i="11" s="1"/>
  <c r="BS90" i="11" s="1"/>
  <c r="AC92" i="11"/>
  <c r="C92" i="11" s="1"/>
  <c r="BS89" i="11" s="1"/>
  <c r="AC91" i="11"/>
  <c r="C91" i="11" s="1"/>
  <c r="BS88" i="11" s="1"/>
  <c r="AV90" i="11"/>
  <c r="AU90" i="11"/>
  <c r="AT90" i="11"/>
  <c r="AS90" i="11"/>
  <c r="AR90" i="11"/>
  <c r="AQ90" i="11"/>
  <c r="AC90" i="11"/>
  <c r="C90" i="11" s="1"/>
  <c r="BS87" i="11" s="1"/>
  <c r="AV89" i="11"/>
  <c r="AU89" i="11"/>
  <c r="AT89" i="11"/>
  <c r="AS89" i="11"/>
  <c r="AR89" i="11"/>
  <c r="AQ89" i="11"/>
  <c r="AC89" i="11"/>
  <c r="AV88" i="11"/>
  <c r="AU88" i="11"/>
  <c r="AT88" i="11"/>
  <c r="AS88" i="11"/>
  <c r="AR88" i="11"/>
  <c r="AQ88" i="11"/>
  <c r="AC88" i="11"/>
  <c r="AV87" i="11"/>
  <c r="AU87" i="11"/>
  <c r="AT87" i="11"/>
  <c r="AS87" i="11"/>
  <c r="AR87" i="11"/>
  <c r="AQ87" i="11"/>
  <c r="AC87" i="11"/>
  <c r="C87" i="11" s="1"/>
  <c r="BS84" i="11" s="1"/>
  <c r="AV86" i="11"/>
  <c r="AU86" i="11"/>
  <c r="AT86" i="11"/>
  <c r="AS86" i="11"/>
  <c r="AR86" i="11"/>
  <c r="AQ86" i="11"/>
  <c r="AC86" i="11"/>
  <c r="AV85" i="11"/>
  <c r="AU85" i="11"/>
  <c r="AT85" i="11"/>
  <c r="AS85" i="11"/>
  <c r="AR85" i="11"/>
  <c r="AQ85" i="11"/>
  <c r="AC85" i="11"/>
  <c r="C85" i="11" s="1"/>
  <c r="BS82" i="11" s="1"/>
  <c r="AV84" i="11"/>
  <c r="AU84" i="11"/>
  <c r="AT84" i="11"/>
  <c r="AS84" i="11"/>
  <c r="AR84" i="11"/>
  <c r="AQ84" i="11"/>
  <c r="AC84" i="11"/>
  <c r="N84" i="11"/>
  <c r="AV83" i="11"/>
  <c r="AU83" i="11"/>
  <c r="AT83" i="11"/>
  <c r="AS83" i="11"/>
  <c r="AR83" i="11"/>
  <c r="AQ83" i="11"/>
  <c r="AC83" i="11"/>
  <c r="AV82" i="11"/>
  <c r="AU82" i="11"/>
  <c r="AT82" i="11"/>
  <c r="AS82" i="11"/>
  <c r="AR82" i="11"/>
  <c r="AQ82" i="11"/>
  <c r="AC82" i="11"/>
  <c r="C82" i="11" s="1"/>
  <c r="BS79" i="11" s="1"/>
  <c r="AV81" i="11"/>
  <c r="AU81" i="11"/>
  <c r="AT81" i="11"/>
  <c r="AS81" i="11"/>
  <c r="AR81" i="11"/>
  <c r="AQ81" i="11"/>
  <c r="AC81" i="11"/>
  <c r="AV80" i="11"/>
  <c r="AU80" i="11"/>
  <c r="AT80" i="11"/>
  <c r="AS80" i="11"/>
  <c r="AR80" i="11"/>
  <c r="AQ80" i="11"/>
  <c r="AC80" i="11"/>
  <c r="AV79" i="11"/>
  <c r="AU79" i="11"/>
  <c r="AT79" i="11"/>
  <c r="AS79" i="11"/>
  <c r="AR79" i="11"/>
  <c r="AQ79" i="11"/>
  <c r="AC79" i="11"/>
  <c r="C79" i="11" s="1"/>
  <c r="BS76" i="11" s="1"/>
  <c r="J79" i="11"/>
  <c r="AV78" i="11"/>
  <c r="AU78" i="11"/>
  <c r="AT78" i="11"/>
  <c r="AS78" i="11"/>
  <c r="AR78" i="11"/>
  <c r="AQ78" i="11"/>
  <c r="AC78" i="11"/>
  <c r="AV77" i="11"/>
  <c r="AU77" i="11"/>
  <c r="AT77" i="11"/>
  <c r="AS77" i="11"/>
  <c r="AR77" i="11"/>
  <c r="AQ77" i="11"/>
  <c r="AC77" i="11"/>
  <c r="C77" i="11" s="1"/>
  <c r="BS74" i="11" s="1"/>
  <c r="AV76" i="11"/>
  <c r="AU76" i="11"/>
  <c r="AT76" i="11"/>
  <c r="AS76" i="11"/>
  <c r="AR76" i="11"/>
  <c r="AQ76" i="11"/>
  <c r="AC76" i="11"/>
  <c r="C76" i="11" s="1"/>
  <c r="BS73" i="11" s="1"/>
  <c r="AV75" i="11"/>
  <c r="AU75" i="11"/>
  <c r="AT75" i="11"/>
  <c r="AS75" i="11"/>
  <c r="AR75" i="11"/>
  <c r="AQ75" i="11"/>
  <c r="AC75" i="11"/>
  <c r="C75" i="11" s="1"/>
  <c r="BS72" i="11" s="1"/>
  <c r="AV74" i="11"/>
  <c r="AU74" i="11"/>
  <c r="AT74" i="11"/>
  <c r="AS74" i="11"/>
  <c r="AR74" i="11"/>
  <c r="AQ74" i="11"/>
  <c r="AC74" i="11"/>
  <c r="C74" i="11" s="1"/>
  <c r="BS71" i="11" s="1"/>
  <c r="H74" i="11"/>
  <c r="AV73" i="11"/>
  <c r="AU73" i="11"/>
  <c r="AT73" i="11"/>
  <c r="AS73" i="11"/>
  <c r="AR73" i="11"/>
  <c r="AQ73" i="11"/>
  <c r="AC73" i="11"/>
  <c r="J73" i="11"/>
  <c r="F73" i="11"/>
  <c r="AV72" i="11"/>
  <c r="AU72" i="11"/>
  <c r="AT72" i="11"/>
  <c r="AS72" i="11"/>
  <c r="AR72" i="11"/>
  <c r="AQ72" i="11"/>
  <c r="AC72" i="11"/>
  <c r="C72" i="11" s="1"/>
  <c r="BS69" i="11" s="1"/>
  <c r="N72" i="11"/>
  <c r="L72" i="11"/>
  <c r="F72" i="11"/>
  <c r="AV71" i="11"/>
  <c r="AU71" i="11"/>
  <c r="AT71" i="11"/>
  <c r="AS71" i="11"/>
  <c r="AR71" i="11"/>
  <c r="AQ71" i="11"/>
  <c r="AC71" i="11"/>
  <c r="L71" i="11"/>
  <c r="H71" i="11"/>
  <c r="AV70" i="11"/>
  <c r="AU70" i="11"/>
  <c r="AT70" i="11"/>
  <c r="AS70" i="11"/>
  <c r="AR70" i="11"/>
  <c r="AQ70" i="11"/>
  <c r="AC70" i="11"/>
  <c r="L70" i="11"/>
  <c r="J70" i="11"/>
  <c r="H70" i="11"/>
  <c r="F70" i="11"/>
  <c r="AV69" i="11"/>
  <c r="AU69" i="11"/>
  <c r="AT69" i="11"/>
  <c r="AS69" i="11"/>
  <c r="AR69" i="11"/>
  <c r="AQ69" i="11"/>
  <c r="AC69" i="11"/>
  <c r="N69" i="11"/>
  <c r="L69" i="11"/>
  <c r="J69" i="11"/>
  <c r="H69" i="11"/>
  <c r="F69" i="11"/>
  <c r="AV68" i="11"/>
  <c r="AU68" i="11"/>
  <c r="AT68" i="11"/>
  <c r="AS68" i="11"/>
  <c r="AR68" i="11"/>
  <c r="AQ68" i="11"/>
  <c r="AC68" i="11"/>
  <c r="N68" i="11"/>
  <c r="L68" i="11"/>
  <c r="J68" i="11"/>
  <c r="H68" i="11"/>
  <c r="F68" i="11"/>
  <c r="AV67" i="11"/>
  <c r="AU67" i="11"/>
  <c r="AT67" i="11"/>
  <c r="AS67" i="11"/>
  <c r="AR67" i="11"/>
  <c r="AQ67" i="11"/>
  <c r="AC67" i="11"/>
  <c r="N67" i="11"/>
  <c r="L67" i="11"/>
  <c r="J67" i="11"/>
  <c r="H67" i="11"/>
  <c r="F67" i="11"/>
  <c r="AV66" i="11"/>
  <c r="AU66" i="11"/>
  <c r="AT66" i="11"/>
  <c r="AS66" i="11"/>
  <c r="AR66" i="11"/>
  <c r="AQ66" i="11"/>
  <c r="AC66" i="11"/>
  <c r="C66" i="11" s="1"/>
  <c r="BS63" i="11" s="1"/>
  <c r="L66" i="11"/>
  <c r="H66" i="11"/>
  <c r="AV65" i="11"/>
  <c r="AU65" i="11"/>
  <c r="AT65" i="11"/>
  <c r="AS65" i="11"/>
  <c r="AR65" i="11"/>
  <c r="AQ65" i="11"/>
  <c r="AC65" i="11"/>
  <c r="N65" i="11"/>
  <c r="L65" i="11"/>
  <c r="J65" i="11"/>
  <c r="H65" i="11"/>
  <c r="F65" i="11"/>
  <c r="AV64" i="11"/>
  <c r="AU64" i="11"/>
  <c r="AT64" i="11"/>
  <c r="AS64" i="11"/>
  <c r="AR64" i="11"/>
  <c r="AQ64" i="11"/>
  <c r="AC64" i="11"/>
  <c r="C64" i="11" s="1"/>
  <c r="BS61" i="11" s="1"/>
  <c r="N64" i="11"/>
  <c r="L64" i="11"/>
  <c r="J64" i="11"/>
  <c r="H64" i="11"/>
  <c r="F64" i="11"/>
  <c r="AV63" i="11"/>
  <c r="AU63" i="11"/>
  <c r="AT63" i="11"/>
  <c r="AS63" i="11"/>
  <c r="AR63" i="11"/>
  <c r="AQ63" i="11"/>
  <c r="AC63" i="11"/>
  <c r="C63" i="11" s="1"/>
  <c r="BS60" i="11" s="1"/>
  <c r="N63" i="11"/>
  <c r="L63" i="11"/>
  <c r="J63" i="11"/>
  <c r="H63" i="11"/>
  <c r="F63" i="11"/>
  <c r="AV62" i="11"/>
  <c r="AU62" i="11"/>
  <c r="AT62" i="11"/>
  <c r="AS62" i="11"/>
  <c r="AR62" i="11"/>
  <c r="AQ62" i="11"/>
  <c r="AC62" i="11"/>
  <c r="N62" i="11"/>
  <c r="L62" i="11"/>
  <c r="J62" i="11"/>
  <c r="H62" i="11"/>
  <c r="F62" i="11"/>
  <c r="AV61" i="11"/>
  <c r="AU61" i="11"/>
  <c r="AT61" i="11"/>
  <c r="AS61" i="11"/>
  <c r="AR61" i="11"/>
  <c r="AQ61" i="11"/>
  <c r="AC61" i="11"/>
  <c r="C61" i="11" s="1"/>
  <c r="BS58" i="11" s="1"/>
  <c r="N61" i="11"/>
  <c r="L61" i="11"/>
  <c r="J61" i="11"/>
  <c r="H61" i="11"/>
  <c r="F61" i="11"/>
  <c r="AV60" i="11"/>
  <c r="AU60" i="11"/>
  <c r="AT60" i="11"/>
  <c r="AS60" i="11"/>
  <c r="AR60" i="11"/>
  <c r="AQ60" i="11"/>
  <c r="AC60" i="11"/>
  <c r="N60" i="11"/>
  <c r="L60" i="11"/>
  <c r="J60" i="11"/>
  <c r="H60" i="11"/>
  <c r="F60" i="11"/>
  <c r="AV59" i="11"/>
  <c r="AU59" i="11"/>
  <c r="AT59" i="11"/>
  <c r="AS59" i="11"/>
  <c r="AR59" i="11"/>
  <c r="AQ59" i="11"/>
  <c r="AC59" i="11"/>
  <c r="N59" i="11"/>
  <c r="L59" i="11"/>
  <c r="J59" i="11"/>
  <c r="H59" i="11"/>
  <c r="F59" i="11"/>
  <c r="C59" i="11"/>
  <c r="BS56" i="11" s="1"/>
  <c r="AV58" i="11"/>
  <c r="AU58" i="11"/>
  <c r="AT58" i="11"/>
  <c r="AS58" i="11"/>
  <c r="AR58" i="11"/>
  <c r="AQ58" i="11"/>
  <c r="AC58" i="11"/>
  <c r="C58" i="11" s="1"/>
  <c r="BS55" i="11" s="1"/>
  <c r="N58" i="11"/>
  <c r="L58" i="11"/>
  <c r="J58" i="11"/>
  <c r="F58" i="11"/>
  <c r="AV57" i="11"/>
  <c r="AU57" i="11"/>
  <c r="AT57" i="11"/>
  <c r="AS57" i="11"/>
  <c r="AR57" i="11"/>
  <c r="AQ57" i="11"/>
  <c r="AC57" i="11"/>
  <c r="N57" i="11"/>
  <c r="L57" i="11"/>
  <c r="J57" i="11"/>
  <c r="H57" i="11"/>
  <c r="F57" i="11"/>
  <c r="AV56" i="11"/>
  <c r="AU56" i="11"/>
  <c r="AT56" i="11"/>
  <c r="AS56" i="11"/>
  <c r="AR56" i="11"/>
  <c r="AQ56" i="11"/>
  <c r="AC56" i="11"/>
  <c r="N56" i="11"/>
  <c r="L56" i="11"/>
  <c r="J56" i="11"/>
  <c r="H56" i="11"/>
  <c r="F56" i="11"/>
  <c r="AV55" i="11"/>
  <c r="AU55" i="11"/>
  <c r="AT55" i="11"/>
  <c r="AS55" i="11"/>
  <c r="AR55" i="11"/>
  <c r="AQ55" i="11"/>
  <c r="AC55" i="11"/>
  <c r="C55" i="11" s="1"/>
  <c r="BS52" i="11" s="1"/>
  <c r="N55" i="11"/>
  <c r="L55" i="11"/>
  <c r="J55" i="11"/>
  <c r="H55" i="11"/>
  <c r="F55" i="11"/>
  <c r="AV54" i="11"/>
  <c r="AU54" i="11"/>
  <c r="AT54" i="11"/>
  <c r="AS54" i="11"/>
  <c r="AR54" i="11"/>
  <c r="AQ54" i="11"/>
  <c r="AC54" i="11"/>
  <c r="L54" i="11"/>
  <c r="J54" i="11"/>
  <c r="H54" i="11"/>
  <c r="AV53" i="11"/>
  <c r="AU53" i="11"/>
  <c r="AT53" i="11"/>
  <c r="AS53" i="11"/>
  <c r="AR53" i="11"/>
  <c r="AQ53" i="11"/>
  <c r="AC53" i="11"/>
  <c r="N53" i="11"/>
  <c r="L53" i="11"/>
  <c r="J53" i="11"/>
  <c r="H53" i="11"/>
  <c r="F53" i="11"/>
  <c r="AV52" i="11"/>
  <c r="AU52" i="11"/>
  <c r="AT52" i="11"/>
  <c r="AS52" i="11"/>
  <c r="AR52" i="11"/>
  <c r="AQ52" i="11"/>
  <c r="AC52" i="11"/>
  <c r="C52" i="11" s="1"/>
  <c r="BS49" i="11" s="1"/>
  <c r="N52" i="11"/>
  <c r="L52" i="11"/>
  <c r="J52" i="11"/>
  <c r="H52" i="11"/>
  <c r="F52" i="11"/>
  <c r="AV51" i="11"/>
  <c r="AU51" i="11"/>
  <c r="AT51" i="11"/>
  <c r="AS51" i="11"/>
  <c r="AR51" i="11"/>
  <c r="AQ51" i="11"/>
  <c r="AC51" i="11"/>
  <c r="C51" i="11" s="1"/>
  <c r="BS48" i="11" s="1"/>
  <c r="N51" i="11"/>
  <c r="L51" i="11"/>
  <c r="J51" i="11"/>
  <c r="H51" i="11"/>
  <c r="F51" i="11"/>
  <c r="AV50" i="11"/>
  <c r="AU50" i="11"/>
  <c r="AT50" i="11"/>
  <c r="AS50" i="11"/>
  <c r="AR50" i="11"/>
  <c r="AQ50" i="11"/>
  <c r="AC50" i="11"/>
  <c r="N50" i="11"/>
  <c r="L50" i="11"/>
  <c r="J50" i="11"/>
  <c r="H50" i="11"/>
  <c r="F50" i="11"/>
  <c r="AV49" i="11"/>
  <c r="AU49" i="11"/>
  <c r="AT49" i="11"/>
  <c r="AS49" i="11"/>
  <c r="AR49" i="11"/>
  <c r="AQ49" i="11"/>
  <c r="AC49" i="11"/>
  <c r="C49" i="11" s="1"/>
  <c r="BS46" i="11" s="1"/>
  <c r="N49" i="11"/>
  <c r="L49" i="11"/>
  <c r="J49" i="11"/>
  <c r="H49" i="11"/>
  <c r="F49" i="11"/>
  <c r="AV48" i="11"/>
  <c r="AU48" i="11"/>
  <c r="AT48" i="11"/>
  <c r="AS48" i="11"/>
  <c r="AR48" i="11"/>
  <c r="AQ48" i="11"/>
  <c r="AC48" i="11"/>
  <c r="C48" i="11" s="1"/>
  <c r="BS45" i="11" s="1"/>
  <c r="N48" i="11"/>
  <c r="L48" i="11"/>
  <c r="J48" i="11"/>
  <c r="H48" i="11"/>
  <c r="F48" i="11"/>
  <c r="AV47" i="11"/>
  <c r="AU47" i="11"/>
  <c r="AT47" i="11"/>
  <c r="AS47" i="11"/>
  <c r="AR47" i="11"/>
  <c r="AQ47" i="11"/>
  <c r="AC47" i="11"/>
  <c r="C47" i="11" s="1"/>
  <c r="BS44" i="11" s="1"/>
  <c r="N47" i="11"/>
  <c r="L47" i="11"/>
  <c r="J47" i="11"/>
  <c r="H47" i="11"/>
  <c r="F47" i="11"/>
  <c r="AV46" i="11"/>
  <c r="AU46" i="11"/>
  <c r="AT46" i="11"/>
  <c r="AS46" i="11"/>
  <c r="AR46" i="11"/>
  <c r="AQ46" i="11"/>
  <c r="AC46" i="11"/>
  <c r="N46" i="11"/>
  <c r="L46" i="11"/>
  <c r="J46" i="11"/>
  <c r="H46" i="11"/>
  <c r="F46" i="11"/>
  <c r="AV45" i="11"/>
  <c r="AU45" i="11"/>
  <c r="AT45" i="11"/>
  <c r="AS45" i="11"/>
  <c r="AR45" i="11"/>
  <c r="AQ45" i="11"/>
  <c r="AC45" i="11"/>
  <c r="C45" i="11" s="1"/>
  <c r="BS42" i="11" s="1"/>
  <c r="N45" i="11"/>
  <c r="L45" i="11"/>
  <c r="J45" i="11"/>
  <c r="H45" i="11"/>
  <c r="F45" i="11"/>
  <c r="AV44" i="11"/>
  <c r="AU44" i="11"/>
  <c r="AT44" i="11"/>
  <c r="AS44" i="11"/>
  <c r="AR44" i="11"/>
  <c r="AQ44" i="11"/>
  <c r="AC44" i="11"/>
  <c r="N44" i="11"/>
  <c r="L44" i="11"/>
  <c r="J44" i="11"/>
  <c r="H44" i="11"/>
  <c r="F44" i="11"/>
  <c r="AV43" i="11"/>
  <c r="AU43" i="11"/>
  <c r="AT43" i="11"/>
  <c r="AS43" i="11"/>
  <c r="AR43" i="11"/>
  <c r="AQ43" i="11"/>
  <c r="AC43" i="11"/>
  <c r="C43" i="11" s="1"/>
  <c r="BS40" i="11" s="1"/>
  <c r="N43" i="11"/>
  <c r="L43" i="11"/>
  <c r="J43" i="11"/>
  <c r="H43" i="11"/>
  <c r="F43" i="11"/>
  <c r="AV42" i="11"/>
  <c r="AU42" i="11"/>
  <c r="AT42" i="11"/>
  <c r="AS42" i="11"/>
  <c r="AR42" i="11"/>
  <c r="AQ42" i="11"/>
  <c r="AC42" i="11"/>
  <c r="N42" i="11"/>
  <c r="L42" i="11"/>
  <c r="J42" i="11"/>
  <c r="H42" i="11"/>
  <c r="F42" i="11"/>
  <c r="AV41" i="11"/>
  <c r="AU41" i="11"/>
  <c r="AT41" i="11"/>
  <c r="AS41" i="11"/>
  <c r="AR41" i="11"/>
  <c r="AQ41" i="11"/>
  <c r="AC41" i="11"/>
  <c r="C41" i="11" s="1"/>
  <c r="BS38" i="11" s="1"/>
  <c r="N41" i="11"/>
  <c r="L41" i="11"/>
  <c r="J41" i="11"/>
  <c r="H41" i="11"/>
  <c r="F41" i="11"/>
  <c r="AV40" i="11"/>
  <c r="AU40" i="11"/>
  <c r="AT40" i="11"/>
  <c r="AS40" i="11"/>
  <c r="AR40" i="11"/>
  <c r="AQ40" i="11"/>
  <c r="AC40" i="11"/>
  <c r="C40" i="11"/>
  <c r="BS37" i="11" s="1"/>
  <c r="N40" i="11"/>
  <c r="L40" i="11"/>
  <c r="J40" i="11"/>
  <c r="H40" i="11"/>
  <c r="F40" i="11"/>
  <c r="AV39" i="11"/>
  <c r="AU39" i="11"/>
  <c r="AT39" i="11"/>
  <c r="AS39" i="11"/>
  <c r="AR39" i="11"/>
  <c r="AQ39" i="11"/>
  <c r="AC39" i="11"/>
  <c r="C39" i="11" s="1"/>
  <c r="BS36" i="11" s="1"/>
  <c r="N39" i="11"/>
  <c r="L39" i="11"/>
  <c r="J39" i="11"/>
  <c r="H39" i="11"/>
  <c r="F39" i="11"/>
  <c r="AV38" i="11"/>
  <c r="AU38" i="11"/>
  <c r="AT38" i="11"/>
  <c r="AS38" i="11"/>
  <c r="AR38" i="11"/>
  <c r="AQ38" i="11"/>
  <c r="AC38" i="11"/>
  <c r="N38" i="11"/>
  <c r="L38" i="11"/>
  <c r="J38" i="11"/>
  <c r="H38" i="11"/>
  <c r="F38" i="11"/>
  <c r="AV37" i="11"/>
  <c r="AU37" i="11"/>
  <c r="AT37" i="11"/>
  <c r="AS37" i="11"/>
  <c r="AR37" i="11"/>
  <c r="AQ37" i="11"/>
  <c r="AC37" i="11"/>
  <c r="C37" i="11" s="1"/>
  <c r="BS34" i="11" s="1"/>
  <c r="N37" i="11"/>
  <c r="L37" i="11"/>
  <c r="J37" i="11"/>
  <c r="H37" i="11"/>
  <c r="F37" i="11"/>
  <c r="AV36" i="11"/>
  <c r="AU36" i="11"/>
  <c r="AT36" i="11"/>
  <c r="AS36" i="11"/>
  <c r="AR36" i="11"/>
  <c r="AQ36" i="11"/>
  <c r="AC36" i="11"/>
  <c r="N36" i="11"/>
  <c r="L36" i="11"/>
  <c r="J36" i="11"/>
  <c r="H36" i="11"/>
  <c r="F36" i="11"/>
  <c r="AV35" i="11"/>
  <c r="AU35" i="11"/>
  <c r="AT35" i="11"/>
  <c r="AS35" i="11"/>
  <c r="AR35" i="11"/>
  <c r="AQ35" i="11"/>
  <c r="AC35" i="11"/>
  <c r="C35" i="11" s="1"/>
  <c r="BS32" i="11" s="1"/>
  <c r="N35" i="11"/>
  <c r="L35" i="11"/>
  <c r="J35" i="11"/>
  <c r="H35" i="11"/>
  <c r="F35" i="11"/>
  <c r="AV34" i="11"/>
  <c r="AU34" i="11"/>
  <c r="AT34" i="11"/>
  <c r="AS34" i="11"/>
  <c r="AR34" i="11"/>
  <c r="AQ34" i="11"/>
  <c r="AC34" i="11"/>
  <c r="N34" i="11"/>
  <c r="L34" i="11"/>
  <c r="J34" i="11"/>
  <c r="H34" i="11"/>
  <c r="F34" i="11"/>
  <c r="AV33" i="11"/>
  <c r="AU33" i="11"/>
  <c r="AT33" i="11"/>
  <c r="AS33" i="11"/>
  <c r="AR33" i="11"/>
  <c r="AQ33" i="11"/>
  <c r="AC33" i="11"/>
  <c r="C33" i="11" s="1"/>
  <c r="BS30" i="11" s="1"/>
  <c r="N33" i="11"/>
  <c r="L33" i="11"/>
  <c r="J33" i="11"/>
  <c r="H33" i="11"/>
  <c r="F33" i="11"/>
  <c r="AV32" i="11"/>
  <c r="AU32" i="11"/>
  <c r="AT32" i="11"/>
  <c r="AS32" i="11"/>
  <c r="AR32" i="11"/>
  <c r="AQ32" i="11"/>
  <c r="AC32" i="11"/>
  <c r="N32" i="11"/>
  <c r="L32" i="11"/>
  <c r="J32" i="11"/>
  <c r="H32" i="11"/>
  <c r="F32" i="11"/>
  <c r="AV31" i="11"/>
  <c r="AU31" i="11"/>
  <c r="AT31" i="11"/>
  <c r="AS31" i="11"/>
  <c r="AR31" i="11"/>
  <c r="AQ31" i="11"/>
  <c r="AC31" i="11"/>
  <c r="C31" i="11" s="1"/>
  <c r="BS28" i="11" s="1"/>
  <c r="N31" i="11"/>
  <c r="L31" i="11"/>
  <c r="J31" i="11"/>
  <c r="H31" i="11"/>
  <c r="F31" i="11"/>
  <c r="AV30" i="11"/>
  <c r="AU30" i="11"/>
  <c r="AT30" i="11"/>
  <c r="AS30" i="11"/>
  <c r="AR30" i="11"/>
  <c r="AQ30" i="11"/>
  <c r="AC30" i="11"/>
  <c r="N30" i="11"/>
  <c r="L30" i="11"/>
  <c r="J30" i="11"/>
  <c r="H30" i="11"/>
  <c r="F30" i="11"/>
  <c r="AV29" i="11"/>
  <c r="AU29" i="11"/>
  <c r="AT29" i="11"/>
  <c r="AS29" i="11"/>
  <c r="AR29" i="11"/>
  <c r="AQ29" i="11"/>
  <c r="AC29" i="11"/>
  <c r="C29" i="11" s="1"/>
  <c r="BS26" i="11" s="1"/>
  <c r="N29" i="11"/>
  <c r="L29" i="11"/>
  <c r="J29" i="11"/>
  <c r="H29" i="11"/>
  <c r="F29" i="11"/>
  <c r="AV28" i="11"/>
  <c r="AU28" i="11"/>
  <c r="AT28" i="11"/>
  <c r="AS28" i="11"/>
  <c r="AR28" i="11"/>
  <c r="AQ28" i="11"/>
  <c r="AC28" i="11"/>
  <c r="C28" i="11" s="1"/>
  <c r="BS25" i="11" s="1"/>
  <c r="N28" i="11"/>
  <c r="L28" i="11"/>
  <c r="J28" i="11"/>
  <c r="H28" i="11"/>
  <c r="F28" i="11"/>
  <c r="AV27" i="11"/>
  <c r="AU27" i="11"/>
  <c r="AT27" i="11"/>
  <c r="AS27" i="11"/>
  <c r="AR27" i="11"/>
  <c r="AQ27" i="11"/>
  <c r="AC27" i="11"/>
  <c r="N27" i="11"/>
  <c r="L27" i="11"/>
  <c r="J27" i="11"/>
  <c r="H27" i="11"/>
  <c r="F27" i="11"/>
  <c r="AV26" i="11"/>
  <c r="AU26" i="11"/>
  <c r="AT26" i="11"/>
  <c r="AS26" i="11"/>
  <c r="AR26" i="11"/>
  <c r="AQ26" i="11"/>
  <c r="AC26" i="11"/>
  <c r="C26" i="11" s="1"/>
  <c r="BS23" i="11" s="1"/>
  <c r="N26" i="11"/>
  <c r="L26" i="11"/>
  <c r="J26" i="11"/>
  <c r="H26" i="11"/>
  <c r="F26" i="11"/>
  <c r="AV25" i="11"/>
  <c r="AU25" i="11"/>
  <c r="AT25" i="11"/>
  <c r="AS25" i="11"/>
  <c r="AR25" i="11"/>
  <c r="AQ25" i="11"/>
  <c r="AC25" i="11"/>
  <c r="N25" i="11"/>
  <c r="L25" i="11"/>
  <c r="J25" i="11"/>
  <c r="H25" i="11"/>
  <c r="F25" i="11"/>
  <c r="AV24" i="11"/>
  <c r="AU24" i="11"/>
  <c r="AT24" i="11"/>
  <c r="AS24" i="11"/>
  <c r="AR24" i="11"/>
  <c r="AQ24" i="11"/>
  <c r="AC24" i="11"/>
  <c r="C24" i="11" s="1"/>
  <c r="BS21" i="11" s="1"/>
  <c r="N24" i="11"/>
  <c r="L24" i="11"/>
  <c r="J24" i="11"/>
  <c r="H24" i="11"/>
  <c r="F24" i="11"/>
  <c r="AV23" i="11"/>
  <c r="AU23" i="11"/>
  <c r="AT23" i="11"/>
  <c r="AS23" i="11"/>
  <c r="AR23" i="11"/>
  <c r="AQ23" i="11"/>
  <c r="AC23" i="11"/>
  <c r="N23" i="11"/>
  <c r="L23" i="11"/>
  <c r="J23" i="11"/>
  <c r="H23" i="11"/>
  <c r="F23" i="11"/>
  <c r="AV22" i="11"/>
  <c r="AU22" i="11"/>
  <c r="AT22" i="11"/>
  <c r="AS22" i="11"/>
  <c r="AR22" i="11"/>
  <c r="AQ22" i="11"/>
  <c r="AC22" i="11"/>
  <c r="N22" i="11"/>
  <c r="L22" i="11"/>
  <c r="J22" i="11"/>
  <c r="H22" i="11"/>
  <c r="F22" i="11"/>
  <c r="AV21" i="11"/>
  <c r="AU21" i="11"/>
  <c r="AT21" i="11"/>
  <c r="AS21" i="11"/>
  <c r="AR21" i="11"/>
  <c r="AQ21" i="11"/>
  <c r="AC21" i="11"/>
  <c r="C21" i="11" s="1"/>
  <c r="BS18" i="11" s="1"/>
  <c r="N21" i="11"/>
  <c r="L21" i="11"/>
  <c r="J21" i="11"/>
  <c r="H21" i="11"/>
  <c r="F21" i="11"/>
  <c r="AV20" i="11"/>
  <c r="AU20" i="11"/>
  <c r="AT20" i="11"/>
  <c r="AS20" i="11"/>
  <c r="AR20" i="11"/>
  <c r="AQ20" i="11"/>
  <c r="AC20" i="11"/>
  <c r="N20" i="11"/>
  <c r="L20" i="11"/>
  <c r="J20" i="11"/>
  <c r="H20" i="11"/>
  <c r="F20" i="11"/>
  <c r="AV19" i="11"/>
  <c r="AU19" i="11"/>
  <c r="AT19" i="11"/>
  <c r="AS19" i="11"/>
  <c r="AR19" i="11"/>
  <c r="AQ19" i="11"/>
  <c r="AC19" i="11"/>
  <c r="N19" i="11"/>
  <c r="L19" i="11"/>
  <c r="J19" i="11"/>
  <c r="H19" i="11"/>
  <c r="F19" i="11"/>
  <c r="AV18" i="11"/>
  <c r="AU18" i="11"/>
  <c r="AT18" i="11"/>
  <c r="AS18" i="11"/>
  <c r="AR18" i="11"/>
  <c r="AQ18" i="11"/>
  <c r="AC18" i="11"/>
  <c r="C18" i="11" s="1"/>
  <c r="BS15" i="11" s="1"/>
  <c r="N18" i="11"/>
  <c r="L18" i="11"/>
  <c r="J18" i="11"/>
  <c r="H18" i="11"/>
  <c r="F18" i="11"/>
  <c r="AV17" i="11"/>
  <c r="AU17" i="11"/>
  <c r="AT17" i="11"/>
  <c r="AS17" i="11"/>
  <c r="AR17" i="11"/>
  <c r="AQ17" i="11"/>
  <c r="AC17" i="11"/>
  <c r="N17" i="11"/>
  <c r="L17" i="11"/>
  <c r="J17" i="11"/>
  <c r="H17" i="11"/>
  <c r="F17" i="11"/>
  <c r="AV16" i="11"/>
  <c r="AU16" i="11"/>
  <c r="AT16" i="11"/>
  <c r="AS16" i="11"/>
  <c r="AR16" i="11"/>
  <c r="AQ16" i="11"/>
  <c r="AC16" i="11"/>
  <c r="C16" i="11" s="1"/>
  <c r="BS13" i="11" s="1"/>
  <c r="N16" i="11"/>
  <c r="L16" i="11"/>
  <c r="J16" i="11"/>
  <c r="H16" i="11"/>
  <c r="F16" i="11"/>
  <c r="AV15" i="11"/>
  <c r="AU15" i="11"/>
  <c r="AT15" i="11"/>
  <c r="AS15" i="11"/>
  <c r="AR15" i="11"/>
  <c r="AQ15" i="11"/>
  <c r="AC15" i="11"/>
  <c r="C15" i="11" s="1"/>
  <c r="BS12" i="11" s="1"/>
  <c r="N15" i="11"/>
  <c r="L15" i="11"/>
  <c r="J15" i="11"/>
  <c r="H15" i="11"/>
  <c r="F15" i="11"/>
  <c r="AV14" i="11"/>
  <c r="AU14" i="11"/>
  <c r="AT14" i="11"/>
  <c r="AS14" i="11"/>
  <c r="AR14" i="11"/>
  <c r="AQ14" i="11"/>
  <c r="AC14" i="11"/>
  <c r="N14" i="11"/>
  <c r="L14" i="11"/>
  <c r="J14" i="11"/>
  <c r="H14" i="11"/>
  <c r="F14" i="11"/>
  <c r="AV13" i="11"/>
  <c r="AU13" i="11"/>
  <c r="AT13" i="11"/>
  <c r="AS13" i="11"/>
  <c r="AR13" i="11"/>
  <c r="AQ13" i="11"/>
  <c r="AV12" i="11"/>
  <c r="AU12" i="11"/>
  <c r="AT12" i="11"/>
  <c r="AS12" i="11"/>
  <c r="AR12" i="11"/>
  <c r="AQ12" i="11"/>
  <c r="AV11" i="11"/>
  <c r="AU11" i="11"/>
  <c r="AT11" i="11"/>
  <c r="AS11" i="11"/>
  <c r="AR11" i="11"/>
  <c r="AQ11" i="11"/>
  <c r="AV10" i="11"/>
  <c r="AU10" i="11"/>
  <c r="AT10" i="11"/>
  <c r="AS10" i="11"/>
  <c r="AR10" i="11"/>
  <c r="AQ10" i="11"/>
  <c r="O45" i="10"/>
  <c r="I53" i="10"/>
  <c r="K60" i="10"/>
  <c r="I73" i="10"/>
  <c r="O87" i="10"/>
  <c r="K38" i="10"/>
  <c r="T104" i="10"/>
  <c r="S104" i="10"/>
  <c r="R104" i="10"/>
  <c r="Q104" i="10"/>
  <c r="P104" i="10"/>
  <c r="T103" i="10"/>
  <c r="S103" i="10"/>
  <c r="R103" i="10"/>
  <c r="Q103" i="10"/>
  <c r="P103" i="10"/>
  <c r="T102" i="10"/>
  <c r="S102" i="10"/>
  <c r="R102" i="10"/>
  <c r="Q102" i="10"/>
  <c r="P102" i="10"/>
  <c r="T101" i="10"/>
  <c r="S101" i="10"/>
  <c r="R101" i="10"/>
  <c r="Q101" i="10"/>
  <c r="P101" i="10"/>
  <c r="T100" i="10"/>
  <c r="S100" i="10"/>
  <c r="R100" i="10"/>
  <c r="Q100" i="10"/>
  <c r="P100" i="10"/>
  <c r="T99" i="10"/>
  <c r="S99" i="10"/>
  <c r="R99" i="10"/>
  <c r="Q99" i="10"/>
  <c r="P99" i="10"/>
  <c r="T98" i="10"/>
  <c r="S98" i="10"/>
  <c r="R98" i="10"/>
  <c r="Q98" i="10"/>
  <c r="P98" i="10"/>
  <c r="T97" i="10"/>
  <c r="S97" i="10"/>
  <c r="R97" i="10"/>
  <c r="Q97" i="10"/>
  <c r="P97" i="10"/>
  <c r="T96" i="10"/>
  <c r="S96" i="10"/>
  <c r="R96" i="10"/>
  <c r="Q96" i="10"/>
  <c r="P96" i="10"/>
  <c r="T95" i="10"/>
  <c r="S95" i="10"/>
  <c r="R95" i="10"/>
  <c r="Q95" i="10"/>
  <c r="P95" i="10"/>
  <c r="AC94" i="10"/>
  <c r="C94" i="10" s="1"/>
  <c r="AB94" i="10"/>
  <c r="AC93" i="10"/>
  <c r="C93" i="10" s="1"/>
  <c r="AB93" i="10"/>
  <c r="AC92" i="10"/>
  <c r="C92" i="10" s="1"/>
  <c r="AB92" i="10"/>
  <c r="AC91" i="10"/>
  <c r="C91" i="10" s="1"/>
  <c r="AB91" i="10"/>
  <c r="AV90" i="10"/>
  <c r="AU90" i="10"/>
  <c r="AT90" i="10"/>
  <c r="AS90" i="10"/>
  <c r="AR90" i="10"/>
  <c r="AQ90" i="10"/>
  <c r="AC90" i="10"/>
  <c r="C90" i="10" s="1"/>
  <c r="AB90" i="10"/>
  <c r="AV89" i="10"/>
  <c r="AU89" i="10"/>
  <c r="AT89" i="10"/>
  <c r="AS89" i="10"/>
  <c r="AR89" i="10"/>
  <c r="AQ89" i="10"/>
  <c r="AC89" i="10"/>
  <c r="C89" i="10" s="1"/>
  <c r="AB89" i="10"/>
  <c r="AV88" i="10"/>
  <c r="AU88" i="10"/>
  <c r="AT88" i="10"/>
  <c r="AS88" i="10"/>
  <c r="AR88" i="10"/>
  <c r="AQ88" i="10"/>
  <c r="AC88" i="10"/>
  <c r="C88" i="10" s="1"/>
  <c r="AB88" i="10"/>
  <c r="AV87" i="10"/>
  <c r="AU87" i="10"/>
  <c r="AT87" i="10"/>
  <c r="AS87" i="10"/>
  <c r="AR87" i="10"/>
  <c r="AQ87" i="10"/>
  <c r="AC87" i="10"/>
  <c r="C87" i="10" s="1"/>
  <c r="AB87" i="10"/>
  <c r="AV86" i="10"/>
  <c r="AU86" i="10"/>
  <c r="AT86" i="10"/>
  <c r="AS86" i="10"/>
  <c r="AR86" i="10"/>
  <c r="AQ86" i="10"/>
  <c r="AC86" i="10"/>
  <c r="C86" i="10" s="1"/>
  <c r="AB86" i="10"/>
  <c r="AV85" i="10"/>
  <c r="AU85" i="10"/>
  <c r="AT85" i="10"/>
  <c r="AS85" i="10"/>
  <c r="AR85" i="10"/>
  <c r="AQ85" i="10"/>
  <c r="AC85" i="10"/>
  <c r="C85" i="10" s="1"/>
  <c r="AB85" i="10"/>
  <c r="AV84" i="10"/>
  <c r="AU84" i="10"/>
  <c r="AT84" i="10"/>
  <c r="AS84" i="10"/>
  <c r="AR84" i="10"/>
  <c r="AQ84" i="10"/>
  <c r="AC84" i="10"/>
  <c r="C84" i="10" s="1"/>
  <c r="AB84" i="10"/>
  <c r="AV83" i="10"/>
  <c r="AU83" i="10"/>
  <c r="AT83" i="10"/>
  <c r="AS83" i="10"/>
  <c r="AR83" i="10"/>
  <c r="AQ83" i="10"/>
  <c r="AC83" i="10"/>
  <c r="C83" i="10" s="1"/>
  <c r="AB83" i="10"/>
  <c r="AV82" i="10"/>
  <c r="AU82" i="10"/>
  <c r="AT82" i="10"/>
  <c r="AS82" i="10"/>
  <c r="AR82" i="10"/>
  <c r="AQ82" i="10"/>
  <c r="AC82" i="10"/>
  <c r="C82" i="10" s="1"/>
  <c r="AB82" i="10"/>
  <c r="AV81" i="10"/>
  <c r="AU81" i="10"/>
  <c r="AT81" i="10"/>
  <c r="AS81" i="10"/>
  <c r="AR81" i="10"/>
  <c r="AQ81" i="10"/>
  <c r="AC81" i="10"/>
  <c r="C81" i="10" s="1"/>
  <c r="AB81" i="10"/>
  <c r="AV80" i="10"/>
  <c r="AU80" i="10"/>
  <c r="AT80" i="10"/>
  <c r="AS80" i="10"/>
  <c r="AR80" i="10"/>
  <c r="AQ80" i="10"/>
  <c r="AC80" i="10"/>
  <c r="C80" i="10" s="1"/>
  <c r="AB80" i="10"/>
  <c r="AV79" i="10"/>
  <c r="AU79" i="10"/>
  <c r="AT79" i="10"/>
  <c r="AS79" i="10"/>
  <c r="AR79" i="10"/>
  <c r="AQ79" i="10"/>
  <c r="AC79" i="10"/>
  <c r="C79" i="10" s="1"/>
  <c r="AB79" i="10"/>
  <c r="AV78" i="10"/>
  <c r="AU78" i="10"/>
  <c r="AT78" i="10"/>
  <c r="AS78" i="10"/>
  <c r="AR78" i="10"/>
  <c r="AQ78" i="10"/>
  <c r="AC78" i="10"/>
  <c r="C78" i="10" s="1"/>
  <c r="AB78" i="10"/>
  <c r="AV77" i="10"/>
  <c r="AU77" i="10"/>
  <c r="AT77" i="10"/>
  <c r="AS77" i="10"/>
  <c r="AR77" i="10"/>
  <c r="AQ77" i="10"/>
  <c r="AC77" i="10"/>
  <c r="C77" i="10" s="1"/>
  <c r="AB77" i="10"/>
  <c r="AV76" i="10"/>
  <c r="AU76" i="10"/>
  <c r="AT76" i="10"/>
  <c r="AS76" i="10"/>
  <c r="AR76" i="10"/>
  <c r="AQ76" i="10"/>
  <c r="AC76" i="10"/>
  <c r="C76" i="10" s="1"/>
  <c r="AB76" i="10"/>
  <c r="AV75" i="10"/>
  <c r="AU75" i="10"/>
  <c r="AT75" i="10"/>
  <c r="AS75" i="10"/>
  <c r="AR75" i="10"/>
  <c r="AQ75" i="10"/>
  <c r="AC75" i="10"/>
  <c r="C75" i="10" s="1"/>
  <c r="AB75" i="10"/>
  <c r="AV74" i="10"/>
  <c r="AU74" i="10"/>
  <c r="AT74" i="10"/>
  <c r="AS74" i="10"/>
  <c r="AR74" i="10"/>
  <c r="AQ74" i="10"/>
  <c r="AC74" i="10"/>
  <c r="C74" i="10" s="1"/>
  <c r="AB74" i="10"/>
  <c r="AV73" i="10"/>
  <c r="AU73" i="10"/>
  <c r="AT73" i="10"/>
  <c r="AS73" i="10"/>
  <c r="AR73" i="10"/>
  <c r="AQ73" i="10"/>
  <c r="AC73" i="10"/>
  <c r="C73" i="10" s="1"/>
  <c r="AB73" i="10"/>
  <c r="AV72" i="10"/>
  <c r="AU72" i="10"/>
  <c r="AT72" i="10"/>
  <c r="AS72" i="10"/>
  <c r="AR72" i="10"/>
  <c r="AQ72" i="10"/>
  <c r="AC72" i="10"/>
  <c r="C72" i="10" s="1"/>
  <c r="AB72" i="10"/>
  <c r="AV71" i="10"/>
  <c r="AU71" i="10"/>
  <c r="AT71" i="10"/>
  <c r="AS71" i="10"/>
  <c r="AR71" i="10"/>
  <c r="AQ71" i="10"/>
  <c r="AC71" i="10"/>
  <c r="C71" i="10" s="1"/>
  <c r="AB71" i="10"/>
  <c r="AV70" i="10"/>
  <c r="AU70" i="10"/>
  <c r="AT70" i="10"/>
  <c r="AS70" i="10"/>
  <c r="AR70" i="10"/>
  <c r="AQ70" i="10"/>
  <c r="AC70" i="10"/>
  <c r="C70" i="10" s="1"/>
  <c r="AB70" i="10"/>
  <c r="AV69" i="10"/>
  <c r="AU69" i="10"/>
  <c r="AT69" i="10"/>
  <c r="AS69" i="10"/>
  <c r="AR69" i="10"/>
  <c r="AQ69" i="10"/>
  <c r="AC69" i="10"/>
  <c r="C69" i="10" s="1"/>
  <c r="AB69" i="10"/>
  <c r="AV68" i="10"/>
  <c r="AU68" i="10"/>
  <c r="AT68" i="10"/>
  <c r="AS68" i="10"/>
  <c r="AR68" i="10"/>
  <c r="AQ68" i="10"/>
  <c r="AC68" i="10"/>
  <c r="C68" i="10" s="1"/>
  <c r="AB68" i="10"/>
  <c r="AV67" i="10"/>
  <c r="AU67" i="10"/>
  <c r="AT67" i="10"/>
  <c r="AS67" i="10"/>
  <c r="AR67" i="10"/>
  <c r="AQ67" i="10"/>
  <c r="AC67" i="10"/>
  <c r="C67" i="10" s="1"/>
  <c r="AB67" i="10"/>
  <c r="AV66" i="10"/>
  <c r="AU66" i="10"/>
  <c r="AT66" i="10"/>
  <c r="AS66" i="10"/>
  <c r="AR66" i="10"/>
  <c r="AQ66" i="10"/>
  <c r="AC66" i="10"/>
  <c r="C66" i="10" s="1"/>
  <c r="AB66" i="10"/>
  <c r="AV65" i="10"/>
  <c r="AU65" i="10"/>
  <c r="AT65" i="10"/>
  <c r="AS65" i="10"/>
  <c r="AR65" i="10"/>
  <c r="AQ65" i="10"/>
  <c r="AC65" i="10"/>
  <c r="C65" i="10" s="1"/>
  <c r="AB65" i="10"/>
  <c r="AV64" i="10"/>
  <c r="AU64" i="10"/>
  <c r="AT64" i="10"/>
  <c r="AS64" i="10"/>
  <c r="AR64" i="10"/>
  <c r="AQ64" i="10"/>
  <c r="AC64" i="10"/>
  <c r="C64" i="10" s="1"/>
  <c r="AB64" i="10"/>
  <c r="AV63" i="10"/>
  <c r="AU63" i="10"/>
  <c r="AT63" i="10"/>
  <c r="AS63" i="10"/>
  <c r="AR63" i="10"/>
  <c r="AQ63" i="10"/>
  <c r="AC63" i="10"/>
  <c r="C63" i="10" s="1"/>
  <c r="AB63" i="10"/>
  <c r="AV62" i="10"/>
  <c r="AU62" i="10"/>
  <c r="AT62" i="10"/>
  <c r="AS62" i="10"/>
  <c r="AR62" i="10"/>
  <c r="AQ62" i="10"/>
  <c r="AC62" i="10"/>
  <c r="C62" i="10" s="1"/>
  <c r="AB62" i="10"/>
  <c r="AV61" i="10"/>
  <c r="AU61" i="10"/>
  <c r="AT61" i="10"/>
  <c r="AS61" i="10"/>
  <c r="AR61" i="10"/>
  <c r="AQ61" i="10"/>
  <c r="AC61" i="10"/>
  <c r="C61" i="10" s="1"/>
  <c r="AB61" i="10"/>
  <c r="AV60" i="10"/>
  <c r="AU60" i="10"/>
  <c r="AT60" i="10"/>
  <c r="AS60" i="10"/>
  <c r="AR60" i="10"/>
  <c r="AQ60" i="10"/>
  <c r="AC60" i="10"/>
  <c r="C60" i="10" s="1"/>
  <c r="AB60" i="10"/>
  <c r="AV59" i="10"/>
  <c r="AU59" i="10"/>
  <c r="AT59" i="10"/>
  <c r="AS59" i="10"/>
  <c r="AR59" i="10"/>
  <c r="AQ59" i="10"/>
  <c r="AC59" i="10"/>
  <c r="C59" i="10" s="1"/>
  <c r="AB59" i="10"/>
  <c r="AV58" i="10"/>
  <c r="AU58" i="10"/>
  <c r="AT58" i="10"/>
  <c r="AS58" i="10"/>
  <c r="AR58" i="10"/>
  <c r="AQ58" i="10"/>
  <c r="AC58" i="10"/>
  <c r="C58" i="10" s="1"/>
  <c r="AB58" i="10"/>
  <c r="AV57" i="10"/>
  <c r="AU57" i="10"/>
  <c r="AT57" i="10"/>
  <c r="AS57" i="10"/>
  <c r="AR57" i="10"/>
  <c r="AQ57" i="10"/>
  <c r="AC57" i="10"/>
  <c r="C57" i="10" s="1"/>
  <c r="AB57" i="10"/>
  <c r="AV56" i="10"/>
  <c r="AU56" i="10"/>
  <c r="AT56" i="10"/>
  <c r="AS56" i="10"/>
  <c r="AR56" i="10"/>
  <c r="AQ56" i="10"/>
  <c r="AC56" i="10"/>
  <c r="C56" i="10" s="1"/>
  <c r="AB56" i="10"/>
  <c r="AV55" i="10"/>
  <c r="AU55" i="10"/>
  <c r="AT55" i="10"/>
  <c r="AS55" i="10"/>
  <c r="AR55" i="10"/>
  <c r="AQ55" i="10"/>
  <c r="AC55" i="10"/>
  <c r="C55" i="10" s="1"/>
  <c r="AB55" i="10"/>
  <c r="AV54" i="10"/>
  <c r="AU54" i="10"/>
  <c r="AT54" i="10"/>
  <c r="AS54" i="10"/>
  <c r="AR54" i="10"/>
  <c r="AQ54" i="10"/>
  <c r="AC54" i="10"/>
  <c r="C54" i="10" s="1"/>
  <c r="AB54" i="10"/>
  <c r="AV53" i="10"/>
  <c r="AU53" i="10"/>
  <c r="AT53" i="10"/>
  <c r="AS53" i="10"/>
  <c r="AR53" i="10"/>
  <c r="AQ53" i="10"/>
  <c r="AC53" i="10"/>
  <c r="C53" i="10" s="1"/>
  <c r="AB53" i="10"/>
  <c r="AV52" i="10"/>
  <c r="AU52" i="10"/>
  <c r="AT52" i="10"/>
  <c r="AS52" i="10"/>
  <c r="AR52" i="10"/>
  <c r="AQ52" i="10"/>
  <c r="AC52" i="10"/>
  <c r="C52" i="10" s="1"/>
  <c r="AB52" i="10"/>
  <c r="AV51" i="10"/>
  <c r="AU51" i="10"/>
  <c r="AT51" i="10"/>
  <c r="AS51" i="10"/>
  <c r="AR51" i="10"/>
  <c r="AQ51" i="10"/>
  <c r="AC51" i="10"/>
  <c r="C51" i="10" s="1"/>
  <c r="AB51" i="10"/>
  <c r="AV50" i="10"/>
  <c r="AU50" i="10"/>
  <c r="AT50" i="10"/>
  <c r="AS50" i="10"/>
  <c r="AR50" i="10"/>
  <c r="AQ50" i="10"/>
  <c r="AC50" i="10"/>
  <c r="C50" i="10" s="1"/>
  <c r="AB50" i="10"/>
  <c r="AV49" i="10"/>
  <c r="AU49" i="10"/>
  <c r="AT49" i="10"/>
  <c r="AS49" i="10"/>
  <c r="AR49" i="10"/>
  <c r="AQ49" i="10"/>
  <c r="AC49" i="10"/>
  <c r="C49" i="10" s="1"/>
  <c r="AB49" i="10"/>
  <c r="AV48" i="10"/>
  <c r="AU48" i="10"/>
  <c r="AT48" i="10"/>
  <c r="AS48" i="10"/>
  <c r="AR48" i="10"/>
  <c r="AQ48" i="10"/>
  <c r="AC48" i="10"/>
  <c r="C48" i="10" s="1"/>
  <c r="AB48" i="10"/>
  <c r="AV47" i="10"/>
  <c r="AU47" i="10"/>
  <c r="AT47" i="10"/>
  <c r="AS47" i="10"/>
  <c r="AR47" i="10"/>
  <c r="AQ47" i="10"/>
  <c r="AC47" i="10"/>
  <c r="C47" i="10" s="1"/>
  <c r="AB47" i="10"/>
  <c r="AV46" i="10"/>
  <c r="AU46" i="10"/>
  <c r="AT46" i="10"/>
  <c r="AS46" i="10"/>
  <c r="AR46" i="10"/>
  <c r="AQ46" i="10"/>
  <c r="AC46" i="10"/>
  <c r="C46" i="10" s="1"/>
  <c r="AB46" i="10"/>
  <c r="AV45" i="10"/>
  <c r="AU45" i="10"/>
  <c r="AT45" i="10"/>
  <c r="AS45" i="10"/>
  <c r="AR45" i="10"/>
  <c r="AQ45" i="10"/>
  <c r="AC45" i="10"/>
  <c r="C45" i="10" s="1"/>
  <c r="AB45" i="10"/>
  <c r="AV44" i="10"/>
  <c r="AU44" i="10"/>
  <c r="AT44" i="10"/>
  <c r="AS44" i="10"/>
  <c r="AR44" i="10"/>
  <c r="AQ44" i="10"/>
  <c r="AC44" i="10"/>
  <c r="C44" i="10" s="1"/>
  <c r="AB44" i="10"/>
  <c r="AV43" i="10"/>
  <c r="AU43" i="10"/>
  <c r="AT43" i="10"/>
  <c r="AS43" i="10"/>
  <c r="AR43" i="10"/>
  <c r="AQ43" i="10"/>
  <c r="AC43" i="10"/>
  <c r="C43" i="10" s="1"/>
  <c r="AB43" i="10"/>
  <c r="AV42" i="10"/>
  <c r="AU42" i="10"/>
  <c r="AT42" i="10"/>
  <c r="AS42" i="10"/>
  <c r="AR42" i="10"/>
  <c r="AQ42" i="10"/>
  <c r="AC42" i="10"/>
  <c r="C42" i="10" s="1"/>
  <c r="AB42" i="10"/>
  <c r="AV41" i="10"/>
  <c r="AU41" i="10"/>
  <c r="AT41" i="10"/>
  <c r="AS41" i="10"/>
  <c r="AR41" i="10"/>
  <c r="AQ41" i="10"/>
  <c r="AC41" i="10"/>
  <c r="C41" i="10" s="1"/>
  <c r="AB41" i="10"/>
  <c r="AV40" i="10"/>
  <c r="AU40" i="10"/>
  <c r="AT40" i="10"/>
  <c r="AS40" i="10"/>
  <c r="AR40" i="10"/>
  <c r="AQ40" i="10"/>
  <c r="AC40" i="10"/>
  <c r="C40" i="10" s="1"/>
  <c r="AB40" i="10"/>
  <c r="AV39" i="10"/>
  <c r="AU39" i="10"/>
  <c r="AT39" i="10"/>
  <c r="AS39" i="10"/>
  <c r="AR39" i="10"/>
  <c r="AQ39" i="10"/>
  <c r="AC39" i="10"/>
  <c r="C39" i="10" s="1"/>
  <c r="AB39" i="10"/>
  <c r="AV38" i="10"/>
  <c r="AU38" i="10"/>
  <c r="AT38" i="10"/>
  <c r="AS38" i="10"/>
  <c r="AR38" i="10"/>
  <c r="AQ38" i="10"/>
  <c r="AC38" i="10"/>
  <c r="C38" i="10" s="1"/>
  <c r="AB38" i="10"/>
  <c r="AV37" i="10"/>
  <c r="AU37" i="10"/>
  <c r="AT37" i="10"/>
  <c r="AS37" i="10"/>
  <c r="AR37" i="10"/>
  <c r="AQ37" i="10"/>
  <c r="AC37" i="10"/>
  <c r="C37" i="10" s="1"/>
  <c r="AB37" i="10"/>
  <c r="AV36" i="10"/>
  <c r="AU36" i="10"/>
  <c r="AT36" i="10"/>
  <c r="AS36" i="10"/>
  <c r="AR36" i="10"/>
  <c r="AQ36" i="10"/>
  <c r="AC36" i="10"/>
  <c r="C36" i="10" s="1"/>
  <c r="AB36" i="10"/>
  <c r="AV35" i="10"/>
  <c r="AU35" i="10"/>
  <c r="AT35" i="10"/>
  <c r="AS35" i="10"/>
  <c r="AR35" i="10"/>
  <c r="AQ35" i="10"/>
  <c r="AC35" i="10"/>
  <c r="C35" i="10" s="1"/>
  <c r="AB35" i="10"/>
  <c r="AV34" i="10"/>
  <c r="AU34" i="10"/>
  <c r="AT34" i="10"/>
  <c r="AS34" i="10"/>
  <c r="AR34" i="10"/>
  <c r="AQ34" i="10"/>
  <c r="AC34" i="10"/>
  <c r="C34" i="10" s="1"/>
  <c r="AB34" i="10"/>
  <c r="AV33" i="10"/>
  <c r="AU33" i="10"/>
  <c r="AT33" i="10"/>
  <c r="AS33" i="10"/>
  <c r="AR33" i="10"/>
  <c r="AQ33" i="10"/>
  <c r="AC33" i="10"/>
  <c r="C33" i="10" s="1"/>
  <c r="AB33" i="10"/>
  <c r="AV32" i="10"/>
  <c r="AU32" i="10"/>
  <c r="AT32" i="10"/>
  <c r="AS32" i="10"/>
  <c r="AR32" i="10"/>
  <c r="AQ32" i="10"/>
  <c r="AC32" i="10"/>
  <c r="C32" i="10" s="1"/>
  <c r="AB32" i="10"/>
  <c r="AV31" i="10"/>
  <c r="AU31" i="10"/>
  <c r="AT31" i="10"/>
  <c r="AS31" i="10"/>
  <c r="AR31" i="10"/>
  <c r="AQ31" i="10"/>
  <c r="AC31" i="10"/>
  <c r="C31" i="10" s="1"/>
  <c r="AB31" i="10"/>
  <c r="AV30" i="10"/>
  <c r="AU30" i="10"/>
  <c r="AT30" i="10"/>
  <c r="AS30" i="10"/>
  <c r="AR30" i="10"/>
  <c r="AQ30" i="10"/>
  <c r="AC30" i="10"/>
  <c r="C30" i="10" s="1"/>
  <c r="AB30" i="10"/>
  <c r="AV29" i="10"/>
  <c r="AU29" i="10"/>
  <c r="AT29" i="10"/>
  <c r="AS29" i="10"/>
  <c r="AR29" i="10"/>
  <c r="AQ29" i="10"/>
  <c r="AC29" i="10"/>
  <c r="C29" i="10" s="1"/>
  <c r="AB29" i="10"/>
  <c r="AV28" i="10"/>
  <c r="AU28" i="10"/>
  <c r="AT28" i="10"/>
  <c r="AS28" i="10"/>
  <c r="AR28" i="10"/>
  <c r="AQ28" i="10"/>
  <c r="AC28" i="10"/>
  <c r="C28" i="10" s="1"/>
  <c r="AB28" i="10"/>
  <c r="AV27" i="10"/>
  <c r="AU27" i="10"/>
  <c r="AT27" i="10"/>
  <c r="AS27" i="10"/>
  <c r="AR27" i="10"/>
  <c r="AQ27" i="10"/>
  <c r="AC27" i="10"/>
  <c r="C27" i="10" s="1"/>
  <c r="AB27" i="10"/>
  <c r="AV26" i="10"/>
  <c r="AU26" i="10"/>
  <c r="AT26" i="10"/>
  <c r="AS26" i="10"/>
  <c r="AR26" i="10"/>
  <c r="AQ26" i="10"/>
  <c r="AC26" i="10"/>
  <c r="C26" i="10" s="1"/>
  <c r="AB26" i="10"/>
  <c r="AV25" i="10"/>
  <c r="AU25" i="10"/>
  <c r="AT25" i="10"/>
  <c r="AS25" i="10"/>
  <c r="AR25" i="10"/>
  <c r="AQ25" i="10"/>
  <c r="AC25" i="10"/>
  <c r="C25" i="10" s="1"/>
  <c r="AB25" i="10"/>
  <c r="AV24" i="10"/>
  <c r="AU24" i="10"/>
  <c r="AT24" i="10"/>
  <c r="AS24" i="10"/>
  <c r="AR24" i="10"/>
  <c r="AQ24" i="10"/>
  <c r="AC24" i="10"/>
  <c r="C24" i="10" s="1"/>
  <c r="AB24" i="10"/>
  <c r="AV23" i="10"/>
  <c r="AU23" i="10"/>
  <c r="AT23" i="10"/>
  <c r="AS23" i="10"/>
  <c r="AR23" i="10"/>
  <c r="AQ23" i="10"/>
  <c r="AC23" i="10"/>
  <c r="C23" i="10" s="1"/>
  <c r="AB23" i="10"/>
  <c r="AV22" i="10"/>
  <c r="AU22" i="10"/>
  <c r="AT22" i="10"/>
  <c r="AS22" i="10"/>
  <c r="AR22" i="10"/>
  <c r="AQ22" i="10"/>
  <c r="AC22" i="10"/>
  <c r="C22" i="10" s="1"/>
  <c r="AB22" i="10"/>
  <c r="AV21" i="10"/>
  <c r="AU21" i="10"/>
  <c r="AT21" i="10"/>
  <c r="AS21" i="10"/>
  <c r="AR21" i="10"/>
  <c r="AQ21" i="10"/>
  <c r="AC21" i="10"/>
  <c r="C21" i="10" s="1"/>
  <c r="AB21" i="10"/>
  <c r="AV20" i="10"/>
  <c r="AU20" i="10"/>
  <c r="AT20" i="10"/>
  <c r="AS20" i="10"/>
  <c r="AR20" i="10"/>
  <c r="AQ20" i="10"/>
  <c r="AC20" i="10"/>
  <c r="C20" i="10" s="1"/>
  <c r="AB20" i="10"/>
  <c r="AV19" i="10"/>
  <c r="AU19" i="10"/>
  <c r="AT19" i="10"/>
  <c r="AS19" i="10"/>
  <c r="AR19" i="10"/>
  <c r="AQ19" i="10"/>
  <c r="AC19" i="10"/>
  <c r="C19" i="10" s="1"/>
  <c r="AB19" i="10"/>
  <c r="AV18" i="10"/>
  <c r="AU18" i="10"/>
  <c r="AT18" i="10"/>
  <c r="AS18" i="10"/>
  <c r="AR18" i="10"/>
  <c r="AQ18" i="10"/>
  <c r="AC18" i="10"/>
  <c r="C18" i="10" s="1"/>
  <c r="AB18" i="10"/>
  <c r="AV17" i="10"/>
  <c r="AU17" i="10"/>
  <c r="AT17" i="10"/>
  <c r="AS17" i="10"/>
  <c r="AR17" i="10"/>
  <c r="AQ17" i="10"/>
  <c r="AC17" i="10"/>
  <c r="C17" i="10" s="1"/>
  <c r="AB17" i="10"/>
  <c r="AV16" i="10"/>
  <c r="AU16" i="10"/>
  <c r="AT16" i="10"/>
  <c r="AS16" i="10"/>
  <c r="AR16" i="10"/>
  <c r="AQ16" i="10"/>
  <c r="AC16" i="10"/>
  <c r="C16" i="10" s="1"/>
  <c r="AB16" i="10"/>
  <c r="AV15" i="10"/>
  <c r="AU15" i="10"/>
  <c r="AT15" i="10"/>
  <c r="AS15" i="10"/>
  <c r="AR15" i="10"/>
  <c r="AQ15" i="10"/>
  <c r="AC15" i="10"/>
  <c r="C15" i="10" s="1"/>
  <c r="AB15" i="10"/>
  <c r="AV14" i="10"/>
  <c r="AU14" i="10"/>
  <c r="AT14" i="10"/>
  <c r="AS14" i="10"/>
  <c r="AR14" i="10"/>
  <c r="AQ14" i="10"/>
  <c r="AC14" i="10"/>
  <c r="C14" i="10" s="1"/>
  <c r="AB14" i="10"/>
  <c r="AV13" i="10"/>
  <c r="AU13" i="10"/>
  <c r="AT13" i="10"/>
  <c r="AS13" i="10"/>
  <c r="AR13" i="10"/>
  <c r="AQ13" i="10"/>
  <c r="AV12" i="10"/>
  <c r="AU12" i="10"/>
  <c r="AT12" i="10"/>
  <c r="AS12" i="10"/>
  <c r="AR12" i="10"/>
  <c r="AQ12" i="10"/>
  <c r="AV11" i="10"/>
  <c r="AU11" i="10"/>
  <c r="AT11" i="10"/>
  <c r="AS11" i="10"/>
  <c r="AR11" i="10"/>
  <c r="AQ11" i="10"/>
  <c r="AV10" i="10"/>
  <c r="AU10" i="10"/>
  <c r="AT10" i="10"/>
  <c r="AS10" i="10"/>
  <c r="AR10" i="10"/>
  <c r="AQ10" i="10"/>
  <c r="H89" i="11" l="1"/>
  <c r="AB19" i="8"/>
  <c r="AB76" i="8"/>
  <c r="AB99" i="8"/>
  <c r="AB91" i="8"/>
  <c r="AB83" i="8"/>
  <c r="AB75" i="8"/>
  <c r="AB67" i="8"/>
  <c r="AB59" i="8"/>
  <c r="AB51" i="8"/>
  <c r="AB43" i="8"/>
  <c r="AB35" i="8"/>
  <c r="AB27" i="8"/>
  <c r="AB98" i="8"/>
  <c r="AB90" i="8"/>
  <c r="AB82" i="8"/>
  <c r="AB74" i="8"/>
  <c r="AB66" i="8"/>
  <c r="AB58" i="8"/>
  <c r="AB97" i="8"/>
  <c r="AB81" i="8"/>
  <c r="AB57" i="8"/>
  <c r="AB49" i="8"/>
  <c r="AB41" i="8"/>
  <c r="AB17" i="8"/>
  <c r="AB16" i="8"/>
  <c r="AB14" i="8"/>
  <c r="AB73" i="8"/>
  <c r="AB25" i="8"/>
  <c r="AB96" i="8"/>
  <c r="AB88" i="8"/>
  <c r="AB72" i="8"/>
  <c r="AB56" i="8"/>
  <c r="AB48" i="8"/>
  <c r="AB40" i="8"/>
  <c r="AB24" i="8"/>
  <c r="AB103" i="8"/>
  <c r="AB95" i="8"/>
  <c r="AB87" i="8"/>
  <c r="AB79" i="8"/>
  <c r="AB71" i="8"/>
  <c r="AB63" i="8"/>
  <c r="AB55" i="8"/>
  <c r="AB47" i="8"/>
  <c r="AB39" i="8"/>
  <c r="AB31" i="8"/>
  <c r="AB23" i="8"/>
  <c r="AB15" i="8"/>
  <c r="AB89" i="8"/>
  <c r="AB65" i="8"/>
  <c r="AB33" i="8"/>
  <c r="AB104" i="8"/>
  <c r="AB80" i="8"/>
  <c r="AB64" i="8"/>
  <c r="AB32" i="8"/>
  <c r="AB102" i="8"/>
  <c r="AB94" i="8"/>
  <c r="AB86" i="8"/>
  <c r="AB78" i="8"/>
  <c r="AB70" i="8"/>
  <c r="AB62" i="8"/>
  <c r="AB54" i="8"/>
  <c r="AB46" i="8"/>
  <c r="AB38" i="8"/>
  <c r="AB30" i="8"/>
  <c r="AB22" i="8"/>
  <c r="AB101" i="8"/>
  <c r="AB53" i="8"/>
  <c r="AB45" i="8"/>
  <c r="AB37" i="8"/>
  <c r="AB29" i="8"/>
  <c r="AB21" i="8"/>
  <c r="AB100" i="8"/>
  <c r="AB92" i="8"/>
  <c r="AB84" i="8"/>
  <c r="AB68" i="8"/>
  <c r="AB60" i="8"/>
  <c r="AB52" i="8"/>
  <c r="AB44" i="8"/>
  <c r="AB36" i="8"/>
  <c r="AB28" i="8"/>
  <c r="AB20" i="8"/>
  <c r="C30" i="11"/>
  <c r="BS27" i="11" s="1"/>
  <c r="C54" i="11"/>
  <c r="BS51" i="11" s="1"/>
  <c r="C78" i="11"/>
  <c r="BS75" i="11" s="1"/>
  <c r="C94" i="11"/>
  <c r="C46" i="11"/>
  <c r="BS43" i="11" s="1"/>
  <c r="C86" i="11"/>
  <c r="BS83" i="11" s="1"/>
  <c r="AB50" i="8"/>
  <c r="AB42" i="8"/>
  <c r="AB34" i="8"/>
  <c r="AB26" i="8"/>
  <c r="AB18" i="8"/>
  <c r="C19" i="11"/>
  <c r="BS16" i="11" s="1"/>
  <c r="C27" i="11"/>
  <c r="BS24" i="11" s="1"/>
  <c r="C70" i="11"/>
  <c r="BS67" i="11" s="1"/>
  <c r="C73" i="11"/>
  <c r="BS70" i="11" s="1"/>
  <c r="C67" i="11"/>
  <c r="BS64" i="11" s="1"/>
  <c r="C71" i="11"/>
  <c r="BS68" i="11" s="1"/>
  <c r="C56" i="11"/>
  <c r="BS53" i="11" s="1"/>
  <c r="C23" i="11"/>
  <c r="BS20" i="11" s="1"/>
  <c r="C34" i="11"/>
  <c r="BS31" i="11" s="1"/>
  <c r="C83" i="11"/>
  <c r="BS80" i="11" s="1"/>
  <c r="C89" i="11"/>
  <c r="BS86" i="11" s="1"/>
  <c r="C17" i="11"/>
  <c r="BS14" i="11" s="1"/>
  <c r="C25" i="11"/>
  <c r="BS22" i="11" s="1"/>
  <c r="C42" i="11"/>
  <c r="BS39" i="11" s="1"/>
  <c r="C50" i="11"/>
  <c r="BS47" i="11" s="1"/>
  <c r="C53" i="11"/>
  <c r="BS50" i="11" s="1"/>
  <c r="C32" i="11"/>
  <c r="BS29" i="11" s="1"/>
  <c r="C44" i="11"/>
  <c r="BS41" i="11" s="1"/>
  <c r="C69" i="11"/>
  <c r="BS66" i="11" s="1"/>
  <c r="C80" i="11"/>
  <c r="BS77" i="11" s="1"/>
  <c r="C81" i="11"/>
  <c r="BS78" i="11" s="1"/>
  <c r="C20" i="11"/>
  <c r="BS17" i="11" s="1"/>
  <c r="C68" i="11"/>
  <c r="BS65" i="11" s="1"/>
  <c r="C84" i="11"/>
  <c r="BS81" i="11" s="1"/>
  <c r="C57" i="11"/>
  <c r="BS54" i="11" s="1"/>
  <c r="C60" i="11"/>
  <c r="BS57" i="11" s="1"/>
  <c r="C14" i="11"/>
  <c r="BS11" i="11" s="1"/>
  <c r="C22" i="11"/>
  <c r="BS19" i="11" s="1"/>
  <c r="C36" i="11"/>
  <c r="BS33" i="11" s="1"/>
  <c r="C62" i="11"/>
  <c r="BS59" i="11" s="1"/>
  <c r="C65" i="11"/>
  <c r="BS62" i="11" s="1"/>
  <c r="C88" i="11"/>
  <c r="BS85" i="11" s="1"/>
  <c r="C38" i="11"/>
  <c r="BS35" i="11" s="1"/>
  <c r="H76" i="11"/>
  <c r="J77" i="11"/>
  <c r="N82" i="11"/>
  <c r="B101" i="11"/>
  <c r="B102" i="11"/>
  <c r="B103" i="11"/>
  <c r="J78" i="11"/>
  <c r="B90" i="11"/>
  <c r="L85" i="11"/>
  <c r="J83" i="11"/>
  <c r="L82" i="11"/>
  <c r="H80" i="11"/>
  <c r="B98" i="11"/>
  <c r="M92" i="11" s="1"/>
  <c r="F74" i="11"/>
  <c r="H78" i="11"/>
  <c r="I91" i="11"/>
  <c r="F87" i="11"/>
  <c r="J75" i="11"/>
  <c r="F82" i="11"/>
  <c r="F84" i="11"/>
  <c r="J88" i="11"/>
  <c r="J89" i="11"/>
  <c r="L90" i="11"/>
  <c r="L92" i="11"/>
  <c r="J94" i="11"/>
  <c r="O29" i="11"/>
  <c r="T29" i="11" s="1"/>
  <c r="N77" i="11"/>
  <c r="N79" i="11"/>
  <c r="H93" i="11"/>
  <c r="I17" i="11"/>
  <c r="Q17" i="11" s="1"/>
  <c r="N73" i="11"/>
  <c r="H83" i="11"/>
  <c r="H84" i="11"/>
  <c r="J86" i="11"/>
  <c r="L88" i="11"/>
  <c r="N74" i="11"/>
  <c r="F77" i="11"/>
  <c r="J81" i="11"/>
  <c r="N93" i="11"/>
  <c r="L75" i="11"/>
  <c r="L76" i="11"/>
  <c r="L80" i="11"/>
  <c r="N87" i="11"/>
  <c r="F79" i="11"/>
  <c r="H81" i="11"/>
  <c r="H86" i="11"/>
  <c r="L94" i="11"/>
  <c r="F54" i="11"/>
  <c r="N54" i="11"/>
  <c r="H58" i="11"/>
  <c r="J66" i="11"/>
  <c r="J71" i="11"/>
  <c r="L73" i="11"/>
  <c r="J76" i="11"/>
  <c r="H77" i="11"/>
  <c r="H79" i="11"/>
  <c r="F80" i="11"/>
  <c r="N80" i="11"/>
  <c r="F85" i="11"/>
  <c r="N85" i="11"/>
  <c r="H87" i="11"/>
  <c r="L91" i="11"/>
  <c r="J93" i="11"/>
  <c r="N70" i="11"/>
  <c r="H72" i="11"/>
  <c r="J74" i="11"/>
  <c r="F75" i="11"/>
  <c r="N75" i="11"/>
  <c r="L78" i="11"/>
  <c r="L81" i="11"/>
  <c r="H82" i="11"/>
  <c r="L83" i="11"/>
  <c r="J84" i="11"/>
  <c r="L86" i="11"/>
  <c r="F88" i="11"/>
  <c r="N88" i="11"/>
  <c r="L89" i="11"/>
  <c r="H90" i="11"/>
  <c r="H92" i="11"/>
  <c r="F94" i="11"/>
  <c r="N94" i="11"/>
  <c r="H85" i="11"/>
  <c r="J87" i="11"/>
  <c r="F91" i="11"/>
  <c r="N91" i="11"/>
  <c r="L93" i="11"/>
  <c r="J72" i="11"/>
  <c r="L74" i="11"/>
  <c r="H75" i="11"/>
  <c r="F78" i="11"/>
  <c r="N78" i="11"/>
  <c r="F81" i="11"/>
  <c r="N81" i="11"/>
  <c r="J82" i="11"/>
  <c r="F83" i="11"/>
  <c r="N83" i="11"/>
  <c r="L84" i="11"/>
  <c r="F86" i="11"/>
  <c r="N86" i="11"/>
  <c r="H88" i="11"/>
  <c r="F89" i="11"/>
  <c r="N89" i="11"/>
  <c r="J90" i="11"/>
  <c r="J92" i="11"/>
  <c r="H94" i="11"/>
  <c r="F66" i="11"/>
  <c r="N66" i="11"/>
  <c r="F71" i="11"/>
  <c r="N71" i="11"/>
  <c r="H73" i="11"/>
  <c r="F76" i="11"/>
  <c r="N76" i="11"/>
  <c r="L77" i="11"/>
  <c r="L79" i="11"/>
  <c r="J80" i="11"/>
  <c r="J85" i="11"/>
  <c r="L87" i="11"/>
  <c r="H91" i="11"/>
  <c r="F93" i="11"/>
  <c r="F90" i="11"/>
  <c r="N90" i="11"/>
  <c r="F92" i="11"/>
  <c r="N92" i="11"/>
  <c r="O26" i="10"/>
  <c r="I86" i="10"/>
  <c r="G35" i="10"/>
  <c r="O74" i="10"/>
  <c r="K83" i="10"/>
  <c r="M90" i="10"/>
  <c r="G21" i="10"/>
  <c r="O84" i="10"/>
  <c r="M70" i="10"/>
  <c r="G79" i="10"/>
  <c r="M77" i="10"/>
  <c r="M64" i="10"/>
  <c r="I66" i="10"/>
  <c r="M67" i="10"/>
  <c r="K80" i="10"/>
  <c r="O73" i="10"/>
  <c r="M82" i="10"/>
  <c r="O89" i="10"/>
  <c r="O39" i="10"/>
  <c r="I47" i="10"/>
  <c r="M54" i="10"/>
  <c r="O61" i="10"/>
  <c r="I89" i="10"/>
  <c r="G33" i="10"/>
  <c r="G69" i="10"/>
  <c r="I76" i="10"/>
  <c r="I41" i="10"/>
  <c r="M48" i="10"/>
  <c r="G56" i="10"/>
  <c r="I63" i="10"/>
  <c r="O69" i="10"/>
  <c r="K75" i="10"/>
  <c r="M84" i="10"/>
  <c r="O93" i="10"/>
  <c r="O42" i="10"/>
  <c r="I50" i="10"/>
  <c r="O70" i="10"/>
  <c r="I78" i="10"/>
  <c r="G86" i="10"/>
  <c r="O94" i="10"/>
  <c r="O51" i="10"/>
  <c r="K57" i="10"/>
  <c r="G71" i="10"/>
  <c r="O79" i="10"/>
  <c r="G87" i="10"/>
  <c r="I44" i="10"/>
  <c r="L18" i="10"/>
  <c r="G16" i="10"/>
  <c r="O19" i="10"/>
  <c r="M32" i="10"/>
  <c r="O71" i="10"/>
  <c r="I80" i="10"/>
  <c r="M87" i="10"/>
  <c r="M94" i="10"/>
  <c r="O14" i="10"/>
  <c r="I22" i="10"/>
  <c r="G31" i="10"/>
  <c r="K33" i="10"/>
  <c r="I35" i="10"/>
  <c r="G37" i="10"/>
  <c r="M38" i="10"/>
  <c r="G40" i="10"/>
  <c r="K41" i="10"/>
  <c r="G43" i="10"/>
  <c r="K44" i="10"/>
  <c r="K47" i="10"/>
  <c r="O48" i="10"/>
  <c r="K50" i="10"/>
  <c r="G52" i="10"/>
  <c r="K53" i="10"/>
  <c r="O54" i="10"/>
  <c r="I56" i="10"/>
  <c r="M57" i="10"/>
  <c r="G59" i="10"/>
  <c r="M60" i="10"/>
  <c r="K63" i="10"/>
  <c r="O64" i="10"/>
  <c r="K66" i="10"/>
  <c r="O67" i="10"/>
  <c r="I69" i="10"/>
  <c r="G72" i="10"/>
  <c r="K73" i="10"/>
  <c r="K76" i="10"/>
  <c r="O77" i="10"/>
  <c r="I79" i="10"/>
  <c r="M80" i="10"/>
  <c r="G82" i="10"/>
  <c r="M83" i="10"/>
  <c r="G85" i="10"/>
  <c r="K86" i="10"/>
  <c r="K89" i="10"/>
  <c r="O90" i="10"/>
  <c r="F28" i="10"/>
  <c r="I31" i="10"/>
  <c r="O33" i="10"/>
  <c r="M35" i="10"/>
  <c r="I37" i="10"/>
  <c r="O38" i="10"/>
  <c r="I40" i="10"/>
  <c r="M41" i="10"/>
  <c r="I43" i="10"/>
  <c r="M44" i="10"/>
  <c r="G46" i="10"/>
  <c r="M47" i="10"/>
  <c r="G49" i="10"/>
  <c r="M50" i="10"/>
  <c r="I52" i="10"/>
  <c r="M53" i="10"/>
  <c r="G55" i="10"/>
  <c r="K56" i="10"/>
  <c r="O57" i="10"/>
  <c r="I59" i="10"/>
  <c r="O60" i="10"/>
  <c r="G62" i="10"/>
  <c r="M63" i="10"/>
  <c r="G65" i="10"/>
  <c r="M66" i="10"/>
  <c r="G68" i="10"/>
  <c r="K69" i="10"/>
  <c r="I72" i="10"/>
  <c r="M73" i="10"/>
  <c r="G75" i="10"/>
  <c r="M76" i="10"/>
  <c r="K79" i="10"/>
  <c r="O80" i="10"/>
  <c r="I82" i="10"/>
  <c r="O83" i="10"/>
  <c r="I85" i="10"/>
  <c r="M86" i="10"/>
  <c r="G88" i="10"/>
  <c r="M89" i="10"/>
  <c r="J23" i="10"/>
  <c r="I29" i="10"/>
  <c r="K31" i="10"/>
  <c r="G36" i="10"/>
  <c r="K37" i="10"/>
  <c r="K40" i="10"/>
  <c r="O41" i="10"/>
  <c r="K43" i="10"/>
  <c r="O44" i="10"/>
  <c r="I46" i="10"/>
  <c r="O47" i="10"/>
  <c r="I49" i="10"/>
  <c r="O50" i="10"/>
  <c r="K52" i="10"/>
  <c r="O53" i="10"/>
  <c r="I55" i="10"/>
  <c r="M56" i="10"/>
  <c r="G58" i="10"/>
  <c r="K59" i="10"/>
  <c r="I62" i="10"/>
  <c r="O63" i="10"/>
  <c r="I65" i="10"/>
  <c r="O66" i="10"/>
  <c r="I68" i="10"/>
  <c r="M69" i="10"/>
  <c r="K72" i="10"/>
  <c r="I75" i="10"/>
  <c r="O76" i="10"/>
  <c r="G78" i="10"/>
  <c r="M79" i="10"/>
  <c r="G81" i="10"/>
  <c r="K82" i="10"/>
  <c r="K85" i="10"/>
  <c r="O86" i="10"/>
  <c r="I88" i="10"/>
  <c r="G91" i="10"/>
  <c r="G92" i="10"/>
  <c r="G93" i="10"/>
  <c r="G94" i="10"/>
  <c r="K35" i="10"/>
  <c r="I17" i="10"/>
  <c r="M24" i="10"/>
  <c r="O31" i="10"/>
  <c r="G34" i="10"/>
  <c r="I36" i="10"/>
  <c r="M37" i="10"/>
  <c r="G39" i="10"/>
  <c r="M40" i="10"/>
  <c r="G42" i="10"/>
  <c r="M43" i="10"/>
  <c r="G45" i="10"/>
  <c r="K46" i="10"/>
  <c r="K49" i="10"/>
  <c r="G51" i="10"/>
  <c r="M52" i="10"/>
  <c r="S52" i="10" s="1"/>
  <c r="K55" i="10"/>
  <c r="O56" i="10"/>
  <c r="I58" i="10"/>
  <c r="M59" i="10"/>
  <c r="G61" i="10"/>
  <c r="K62" i="10"/>
  <c r="K65" i="10"/>
  <c r="K68" i="10"/>
  <c r="I71" i="10"/>
  <c r="M72" i="10"/>
  <c r="G74" i="10"/>
  <c r="I81" i="10"/>
  <c r="G84" i="10"/>
  <c r="M85" i="10"/>
  <c r="K88" i="10"/>
  <c r="I91" i="10"/>
  <c r="I92" i="10"/>
  <c r="I93" i="10"/>
  <c r="I94" i="10"/>
  <c r="G30" i="10"/>
  <c r="I32" i="10"/>
  <c r="I34" i="10"/>
  <c r="K36" i="10"/>
  <c r="O37" i="10"/>
  <c r="I39" i="10"/>
  <c r="O40" i="10"/>
  <c r="I42" i="10"/>
  <c r="O43" i="10"/>
  <c r="I45" i="10"/>
  <c r="M46" i="10"/>
  <c r="G48" i="10"/>
  <c r="M49" i="10"/>
  <c r="I51" i="10"/>
  <c r="O52" i="10"/>
  <c r="G54" i="10"/>
  <c r="M55" i="10"/>
  <c r="K58" i="10"/>
  <c r="O59" i="10"/>
  <c r="I61" i="10"/>
  <c r="M62" i="10"/>
  <c r="G64" i="10"/>
  <c r="M65" i="10"/>
  <c r="G67" i="10"/>
  <c r="M68" i="10"/>
  <c r="G70" i="10"/>
  <c r="K71" i="10"/>
  <c r="O72" i="10"/>
  <c r="I74" i="10"/>
  <c r="M75" i="10"/>
  <c r="G77" i="10"/>
  <c r="K78" i="10"/>
  <c r="K81" i="10"/>
  <c r="O82" i="10"/>
  <c r="I84" i="10"/>
  <c r="O85" i="10"/>
  <c r="I87" i="10"/>
  <c r="M88" i="10"/>
  <c r="G90" i="10"/>
  <c r="K91" i="10"/>
  <c r="K92" i="10"/>
  <c r="K93" i="10"/>
  <c r="K94" i="10"/>
  <c r="O25" i="10"/>
  <c r="I30" i="10"/>
  <c r="K32" i="10"/>
  <c r="M34" i="10"/>
  <c r="M36" i="10"/>
  <c r="G38" i="10"/>
  <c r="K39" i="10"/>
  <c r="K42" i="10"/>
  <c r="K45" i="10"/>
  <c r="O46" i="10"/>
  <c r="I48" i="10"/>
  <c r="O49" i="10"/>
  <c r="K51" i="10"/>
  <c r="I54" i="10"/>
  <c r="O55" i="10"/>
  <c r="G57" i="10"/>
  <c r="M58" i="10"/>
  <c r="G60" i="10"/>
  <c r="K61" i="10"/>
  <c r="O62" i="10"/>
  <c r="I64" i="10"/>
  <c r="O65" i="10"/>
  <c r="I67" i="10"/>
  <c r="O68" i="10"/>
  <c r="I70" i="10"/>
  <c r="M71" i="10"/>
  <c r="K74" i="10"/>
  <c r="O75" i="10"/>
  <c r="I77" i="10"/>
  <c r="M78" i="10"/>
  <c r="G80" i="10"/>
  <c r="M81" i="10"/>
  <c r="G83" i="10"/>
  <c r="K84" i="10"/>
  <c r="K87" i="10"/>
  <c r="O88" i="10"/>
  <c r="I90" i="10"/>
  <c r="M91" i="10"/>
  <c r="M92" i="10"/>
  <c r="M93" i="10"/>
  <c r="M30" i="10"/>
  <c r="O36" i="10"/>
  <c r="I38" i="10"/>
  <c r="M39" i="10"/>
  <c r="G41" i="10"/>
  <c r="M42" i="10"/>
  <c r="G44" i="10"/>
  <c r="M45" i="10"/>
  <c r="G47" i="10"/>
  <c r="K48" i="10"/>
  <c r="G50" i="10"/>
  <c r="M51" i="10"/>
  <c r="G53" i="10"/>
  <c r="K54" i="10"/>
  <c r="I57" i="10"/>
  <c r="O58" i="10"/>
  <c r="I60" i="10"/>
  <c r="M61" i="10"/>
  <c r="G63" i="10"/>
  <c r="K64" i="10"/>
  <c r="G66" i="10"/>
  <c r="K67" i="10"/>
  <c r="K70" i="10"/>
  <c r="G73" i="10"/>
  <c r="M74" i="10"/>
  <c r="G76" i="10"/>
  <c r="K77" i="10"/>
  <c r="O78" i="10"/>
  <c r="O81" i="10"/>
  <c r="I83" i="10"/>
  <c r="G89" i="10"/>
  <c r="K90" i="10"/>
  <c r="O91" i="10"/>
  <c r="O92" i="10"/>
  <c r="O32" i="10"/>
  <c r="N67" i="10"/>
  <c r="F67" i="10"/>
  <c r="P67" i="10" s="1"/>
  <c r="O20" i="10"/>
  <c r="G29" i="10"/>
  <c r="J54" i="10"/>
  <c r="J68" i="10"/>
  <c r="L94" i="10"/>
  <c r="G15" i="10"/>
  <c r="I16" i="10"/>
  <c r="K17" i="10"/>
  <c r="M18" i="10"/>
  <c r="H21" i="10"/>
  <c r="K22" i="10"/>
  <c r="K23" i="10"/>
  <c r="O24" i="10"/>
  <c r="G28" i="10"/>
  <c r="K29" i="10"/>
  <c r="K30" i="10"/>
  <c r="M31" i="10"/>
  <c r="I33" i="10"/>
  <c r="K34" i="10"/>
  <c r="O35" i="10"/>
  <c r="F49" i="10"/>
  <c r="P49" i="10" s="1"/>
  <c r="L77" i="10"/>
  <c r="S77" i="10" s="1"/>
  <c r="L85" i="10"/>
  <c r="L89" i="10"/>
  <c r="S89" i="10" s="1"/>
  <c r="N92" i="10"/>
  <c r="H15" i="10"/>
  <c r="J16" i="10"/>
  <c r="M17" i="10"/>
  <c r="O18" i="10"/>
  <c r="G20" i="10"/>
  <c r="I21" i="10"/>
  <c r="M22" i="10"/>
  <c r="M23" i="10"/>
  <c r="F26" i="10"/>
  <c r="G27" i="10"/>
  <c r="I28" i="10"/>
  <c r="L29" i="10"/>
  <c r="L42" i="10"/>
  <c r="N59" i="10"/>
  <c r="N69" i="10"/>
  <c r="J72" i="10"/>
  <c r="N78" i="10"/>
  <c r="F41" i="10"/>
  <c r="J58" i="10"/>
  <c r="H76" i="10"/>
  <c r="Q76" i="10" s="1"/>
  <c r="G14" i="10"/>
  <c r="I15" i="10"/>
  <c r="K16" i="10"/>
  <c r="N17" i="10"/>
  <c r="G19" i="10"/>
  <c r="I20" i="10"/>
  <c r="K21" i="10"/>
  <c r="N22" i="10"/>
  <c r="O23" i="10"/>
  <c r="G25" i="10"/>
  <c r="G26" i="10"/>
  <c r="I27" i="10"/>
  <c r="K28" i="10"/>
  <c r="M29" i="10"/>
  <c r="O30" i="10"/>
  <c r="G32" i="10"/>
  <c r="M33" i="10"/>
  <c r="O34" i="10"/>
  <c r="L37" i="10"/>
  <c r="S37" i="10" s="1"/>
  <c r="J40" i="10"/>
  <c r="R40" i="10" s="1"/>
  <c r="H61" i="10"/>
  <c r="Q61" i="10" s="1"/>
  <c r="H65" i="10"/>
  <c r="Q65" i="10" s="1"/>
  <c r="F92" i="10"/>
  <c r="I14" i="10"/>
  <c r="K15" i="10"/>
  <c r="M16" i="10"/>
  <c r="O17" i="10"/>
  <c r="I19" i="10"/>
  <c r="K20" i="10"/>
  <c r="M21" i="10"/>
  <c r="O22" i="10"/>
  <c r="G24" i="10"/>
  <c r="I25" i="10"/>
  <c r="I26" i="10"/>
  <c r="J27" i="10"/>
  <c r="M28" i="10"/>
  <c r="O29" i="10"/>
  <c r="F44" i="10"/>
  <c r="P44" i="10" s="1"/>
  <c r="J56" i="10"/>
  <c r="L62" i="10"/>
  <c r="S62" i="10" s="1"/>
  <c r="K14" i="10"/>
  <c r="M15" i="10"/>
  <c r="O16" i="10"/>
  <c r="G18" i="10"/>
  <c r="J19" i="10"/>
  <c r="L20" i="10"/>
  <c r="O21" i="10"/>
  <c r="H24" i="10"/>
  <c r="J25" i="10"/>
  <c r="K26" i="10"/>
  <c r="K27" i="10"/>
  <c r="N28" i="10"/>
  <c r="N41" i="10"/>
  <c r="L45" i="10"/>
  <c r="S45" i="10" s="1"/>
  <c r="F59" i="10"/>
  <c r="F69" i="10"/>
  <c r="P69" i="10" s="1"/>
  <c r="F78" i="10"/>
  <c r="L14" i="10"/>
  <c r="O15" i="10"/>
  <c r="F17" i="10"/>
  <c r="I18" i="10"/>
  <c r="K19" i="10"/>
  <c r="M20" i="10"/>
  <c r="F22" i="10"/>
  <c r="G23" i="10"/>
  <c r="I24" i="10"/>
  <c r="K25" i="10"/>
  <c r="M26" i="10"/>
  <c r="M27" i="10"/>
  <c r="O28" i="10"/>
  <c r="N49" i="10"/>
  <c r="J79" i="10"/>
  <c r="R79" i="10" s="1"/>
  <c r="H86" i="10"/>
  <c r="M14" i="10"/>
  <c r="G17" i="10"/>
  <c r="K18" i="10"/>
  <c r="M19" i="10"/>
  <c r="G22" i="10"/>
  <c r="I23" i="10"/>
  <c r="K24" i="10"/>
  <c r="M25" i="10"/>
  <c r="N26" i="10"/>
  <c r="T26" i="10" s="1"/>
  <c r="O27" i="10"/>
  <c r="H30" i="10"/>
  <c r="J31" i="10"/>
  <c r="H34" i="10"/>
  <c r="Q34" i="10" s="1"/>
  <c r="J43" i="10"/>
  <c r="R43" i="10" s="1"/>
  <c r="H93" i="10"/>
  <c r="L33" i="10"/>
  <c r="S33" i="10" s="1"/>
  <c r="L35" i="10"/>
  <c r="J36" i="10"/>
  <c r="R36" i="10" s="1"/>
  <c r="J38" i="10"/>
  <c r="R38" i="10" s="1"/>
  <c r="F39" i="10"/>
  <c r="N44" i="10"/>
  <c r="T44" i="10" s="1"/>
  <c r="H46" i="10"/>
  <c r="F47" i="10"/>
  <c r="P47" i="10" s="1"/>
  <c r="N51" i="10"/>
  <c r="T51" i="10" s="1"/>
  <c r="L52" i="10"/>
  <c r="F53" i="10"/>
  <c r="N55" i="10"/>
  <c r="L60" i="10"/>
  <c r="S60" i="10" s="1"/>
  <c r="H63" i="10"/>
  <c r="Q63" i="10" s="1"/>
  <c r="L64" i="10"/>
  <c r="L66" i="10"/>
  <c r="L70" i="10"/>
  <c r="S70" i="10" s="1"/>
  <c r="F71" i="10"/>
  <c r="N71" i="10"/>
  <c r="T71" i="10" s="1"/>
  <c r="F73" i="10"/>
  <c r="N73" i="10"/>
  <c r="J74" i="10"/>
  <c r="N75" i="10"/>
  <c r="H80" i="10"/>
  <c r="Q80" i="10" s="1"/>
  <c r="L81" i="10"/>
  <c r="H82" i="10"/>
  <c r="L83" i="10"/>
  <c r="H84" i="10"/>
  <c r="L87" i="10"/>
  <c r="H88" i="10"/>
  <c r="H90" i="10"/>
  <c r="L91" i="10"/>
  <c r="J93" i="10"/>
  <c r="H32" i="10"/>
  <c r="N39" i="10"/>
  <c r="T39" i="10" s="1"/>
  <c r="N47" i="10"/>
  <c r="J48" i="10"/>
  <c r="L50" i="10"/>
  <c r="F51" i="10"/>
  <c r="P51" i="10" s="1"/>
  <c r="N53" i="10"/>
  <c r="T53" i="10" s="1"/>
  <c r="F55" i="10"/>
  <c r="H57" i="10"/>
  <c r="F75" i="10"/>
  <c r="J15" i="10"/>
  <c r="L16" i="10"/>
  <c r="H17" i="10"/>
  <c r="Q17" i="10" s="1"/>
  <c r="F18" i="10"/>
  <c r="N18" i="10"/>
  <c r="T18" i="10" s="1"/>
  <c r="F20" i="10"/>
  <c r="N20" i="10"/>
  <c r="J21" i="10"/>
  <c r="H22" i="10"/>
  <c r="L27" i="10"/>
  <c r="H28" i="10"/>
  <c r="F29" i="10"/>
  <c r="N29" i="10"/>
  <c r="L31" i="10"/>
  <c r="J34" i="10"/>
  <c r="F37" i="10"/>
  <c r="P37" i="10" s="1"/>
  <c r="N37" i="10"/>
  <c r="L40" i="10"/>
  <c r="S40" i="10" s="1"/>
  <c r="H41" i="10"/>
  <c r="Q41" i="10" s="1"/>
  <c r="F42" i="10"/>
  <c r="P42" i="10" s="1"/>
  <c r="N42" i="10"/>
  <c r="T42" i="10" s="1"/>
  <c r="H49" i="10"/>
  <c r="P53" i="10"/>
  <c r="L54" i="10"/>
  <c r="L56" i="10"/>
  <c r="S56" i="10" s="1"/>
  <c r="L58" i="10"/>
  <c r="S58" i="10" s="1"/>
  <c r="H59" i="10"/>
  <c r="Q59" i="10" s="1"/>
  <c r="J61" i="10"/>
  <c r="R61" i="10" s="1"/>
  <c r="F62" i="10"/>
  <c r="P62" i="10" s="1"/>
  <c r="N62" i="10"/>
  <c r="J65" i="10"/>
  <c r="R65" i="10" s="1"/>
  <c r="H67" i="10"/>
  <c r="L68" i="10"/>
  <c r="H69" i="10"/>
  <c r="L72" i="10"/>
  <c r="S72" i="10" s="1"/>
  <c r="J76" i="10"/>
  <c r="R76" i="10" s="1"/>
  <c r="F77" i="10"/>
  <c r="N77" i="10"/>
  <c r="T77" i="10" s="1"/>
  <c r="H78" i="10"/>
  <c r="L79" i="10"/>
  <c r="S79" i="10" s="1"/>
  <c r="F85" i="10"/>
  <c r="P85" i="10" s="1"/>
  <c r="N85" i="10"/>
  <c r="T85" i="10" s="1"/>
  <c r="J86" i="10"/>
  <c r="F89" i="10"/>
  <c r="N89" i="10"/>
  <c r="T89" i="10" s="1"/>
  <c r="H92" i="10"/>
  <c r="Q92" i="10" s="1"/>
  <c r="F94" i="10"/>
  <c r="N94" i="10"/>
  <c r="F14" i="10"/>
  <c r="P14" i="10" s="1"/>
  <c r="N14" i="10"/>
  <c r="L19" i="10"/>
  <c r="L23" i="10"/>
  <c r="J24" i="10"/>
  <c r="R24" i="10" s="1"/>
  <c r="L25" i="10"/>
  <c r="H26" i="10"/>
  <c r="J30" i="10"/>
  <c r="J32" i="10"/>
  <c r="R32" i="10" s="1"/>
  <c r="N33" i="10"/>
  <c r="T33" i="10" s="1"/>
  <c r="F35" i="10"/>
  <c r="P35" i="10" s="1"/>
  <c r="N35" i="10"/>
  <c r="T35" i="10" s="1"/>
  <c r="L36" i="10"/>
  <c r="L38" i="10"/>
  <c r="S38" i="10" s="1"/>
  <c r="H39" i="10"/>
  <c r="Q39" i="10" s="1"/>
  <c r="L43" i="10"/>
  <c r="H44" i="10"/>
  <c r="Q44" i="10" s="1"/>
  <c r="F45" i="10"/>
  <c r="N45" i="10"/>
  <c r="T45" i="10" s="1"/>
  <c r="J46" i="10"/>
  <c r="H47" i="10"/>
  <c r="Q47" i="10" s="1"/>
  <c r="L48" i="10"/>
  <c r="S48" i="10" s="1"/>
  <c r="F50" i="10"/>
  <c r="P50" i="10" s="1"/>
  <c r="N50" i="10"/>
  <c r="H51" i="10"/>
  <c r="Q51" i="10" s="1"/>
  <c r="F52" i="10"/>
  <c r="N52" i="10"/>
  <c r="H53" i="10"/>
  <c r="Q53" i="10" s="1"/>
  <c r="H55" i="10"/>
  <c r="Q55" i="10" s="1"/>
  <c r="J57" i="10"/>
  <c r="F60" i="10"/>
  <c r="N60" i="10"/>
  <c r="T60" i="10" s="1"/>
  <c r="J63" i="10"/>
  <c r="R63" i="10" s="1"/>
  <c r="F64" i="10"/>
  <c r="P64" i="10" s="1"/>
  <c r="N64" i="10"/>
  <c r="F66" i="10"/>
  <c r="N66" i="10"/>
  <c r="T66" i="10" s="1"/>
  <c r="F70" i="10"/>
  <c r="N70" i="10"/>
  <c r="H71" i="10"/>
  <c r="Q71" i="10" s="1"/>
  <c r="H73" i="10"/>
  <c r="Q73" i="10" s="1"/>
  <c r="L74" i="10"/>
  <c r="S74" i="10" s="1"/>
  <c r="H75" i="10"/>
  <c r="J80" i="10"/>
  <c r="F81" i="10"/>
  <c r="P81" i="10" s="1"/>
  <c r="N81" i="10"/>
  <c r="T81" i="10" s="1"/>
  <c r="J82" i="10"/>
  <c r="R82" i="10" s="1"/>
  <c r="F83" i="10"/>
  <c r="P83" i="10" s="1"/>
  <c r="N83" i="10"/>
  <c r="T83" i="10" s="1"/>
  <c r="J84" i="10"/>
  <c r="F87" i="10"/>
  <c r="N87" i="10"/>
  <c r="T87" i="10" s="1"/>
  <c r="J88" i="10"/>
  <c r="R88" i="10" s="1"/>
  <c r="J90" i="10"/>
  <c r="F91" i="10"/>
  <c r="N91" i="10"/>
  <c r="T91" i="10" s="1"/>
  <c r="L93" i="10"/>
  <c r="T14" i="10"/>
  <c r="L15" i="10"/>
  <c r="F16" i="10"/>
  <c r="N16" i="10"/>
  <c r="T16" i="10" s="1"/>
  <c r="J17" i="10"/>
  <c r="H18" i="10"/>
  <c r="H20" i="10"/>
  <c r="L21" i="10"/>
  <c r="J22" i="10"/>
  <c r="F27" i="10"/>
  <c r="N27" i="10"/>
  <c r="J28" i="10"/>
  <c r="H29" i="10"/>
  <c r="F31" i="10"/>
  <c r="P31" i="10" s="1"/>
  <c r="N31" i="10"/>
  <c r="L34" i="10"/>
  <c r="S34" i="10" s="1"/>
  <c r="H37" i="10"/>
  <c r="Q37" i="10" s="1"/>
  <c r="F40" i="10"/>
  <c r="P40" i="10" s="1"/>
  <c r="N40" i="10"/>
  <c r="T40" i="10" s="1"/>
  <c r="J41" i="10"/>
  <c r="H42" i="10"/>
  <c r="J49" i="10"/>
  <c r="F54" i="10"/>
  <c r="N54" i="10"/>
  <c r="T54" i="10" s="1"/>
  <c r="F56" i="10"/>
  <c r="N56" i="10"/>
  <c r="T56" i="10" s="1"/>
  <c r="F58" i="10"/>
  <c r="N58" i="10"/>
  <c r="J59" i="10"/>
  <c r="L61" i="10"/>
  <c r="H62" i="10"/>
  <c r="L65" i="10"/>
  <c r="S65" i="10" s="1"/>
  <c r="J67" i="10"/>
  <c r="F68" i="10"/>
  <c r="P68" i="10" s="1"/>
  <c r="N68" i="10"/>
  <c r="J69" i="10"/>
  <c r="F72" i="10"/>
  <c r="P72" i="10" s="1"/>
  <c r="N72" i="10"/>
  <c r="T72" i="10" s="1"/>
  <c r="L76" i="10"/>
  <c r="S76" i="10" s="1"/>
  <c r="H77" i="10"/>
  <c r="J78" i="10"/>
  <c r="F79" i="10"/>
  <c r="N79" i="10"/>
  <c r="H85" i="10"/>
  <c r="L86" i="10"/>
  <c r="S86" i="10" s="1"/>
  <c r="H89" i="10"/>
  <c r="J92" i="10"/>
  <c r="H94" i="10"/>
  <c r="F33" i="10"/>
  <c r="H14" i="10"/>
  <c r="F19" i="10"/>
  <c r="N19" i="10"/>
  <c r="T19" i="10" s="1"/>
  <c r="F23" i="10"/>
  <c r="N23" i="10"/>
  <c r="T23" i="10" s="1"/>
  <c r="L24" i="10"/>
  <c r="F25" i="10"/>
  <c r="P25" i="10" s="1"/>
  <c r="N25" i="10"/>
  <c r="T25" i="10" s="1"/>
  <c r="J26" i="10"/>
  <c r="L30" i="10"/>
  <c r="S30" i="10" s="1"/>
  <c r="L32" i="10"/>
  <c r="S32" i="10" s="1"/>
  <c r="H33" i="10"/>
  <c r="H35" i="10"/>
  <c r="Q35" i="10" s="1"/>
  <c r="F36" i="10"/>
  <c r="N36" i="10"/>
  <c r="F38" i="10"/>
  <c r="N38" i="10"/>
  <c r="J39" i="10"/>
  <c r="F43" i="10"/>
  <c r="N43" i="10"/>
  <c r="J44" i="10"/>
  <c r="R44" i="10" s="1"/>
  <c r="H45" i="10"/>
  <c r="L46" i="10"/>
  <c r="J47" i="10"/>
  <c r="F48" i="10"/>
  <c r="P48" i="10" s="1"/>
  <c r="N48" i="10"/>
  <c r="T48" i="10" s="1"/>
  <c r="H50" i="10"/>
  <c r="Q50" i="10" s="1"/>
  <c r="J51" i="10"/>
  <c r="H52" i="10"/>
  <c r="Q52" i="10" s="1"/>
  <c r="J53" i="10"/>
  <c r="J55" i="10"/>
  <c r="R55" i="10" s="1"/>
  <c r="L57" i="10"/>
  <c r="S57" i="10" s="1"/>
  <c r="H60" i="10"/>
  <c r="Q60" i="10" s="1"/>
  <c r="L63" i="10"/>
  <c r="S63" i="10" s="1"/>
  <c r="H64" i="10"/>
  <c r="Q64" i="10" s="1"/>
  <c r="H66" i="10"/>
  <c r="Q66" i="10" s="1"/>
  <c r="H70" i="10"/>
  <c r="Q70" i="10" s="1"/>
  <c r="J71" i="10"/>
  <c r="J73" i="10"/>
  <c r="F74" i="10"/>
  <c r="N74" i="10"/>
  <c r="T74" i="10" s="1"/>
  <c r="J75" i="10"/>
  <c r="L80" i="10"/>
  <c r="H81" i="10"/>
  <c r="L82" i="10"/>
  <c r="S82" i="10" s="1"/>
  <c r="H83" i="10"/>
  <c r="L84" i="10"/>
  <c r="S84" i="10" s="1"/>
  <c r="H87" i="10"/>
  <c r="L88" i="10"/>
  <c r="S88" i="10" s="1"/>
  <c r="L90" i="10"/>
  <c r="H91" i="10"/>
  <c r="Q91" i="10" s="1"/>
  <c r="F93" i="10"/>
  <c r="P93" i="10" s="1"/>
  <c r="N93" i="10"/>
  <c r="F15" i="10"/>
  <c r="P15" i="10" s="1"/>
  <c r="N15" i="10"/>
  <c r="H16" i="10"/>
  <c r="Q16" i="10" s="1"/>
  <c r="L17" i="10"/>
  <c r="S17" i="10" s="1"/>
  <c r="J18" i="10"/>
  <c r="J20" i="10"/>
  <c r="F21" i="10"/>
  <c r="N21" i="10"/>
  <c r="L22" i="10"/>
  <c r="H27" i="10"/>
  <c r="L28" i="10"/>
  <c r="J29" i="10"/>
  <c r="H31" i="10"/>
  <c r="F34" i="10"/>
  <c r="N34" i="10"/>
  <c r="T34" i="10" s="1"/>
  <c r="J37" i="10"/>
  <c r="H40" i="10"/>
  <c r="Q40" i="10" s="1"/>
  <c r="L41" i="10"/>
  <c r="S41" i="10" s="1"/>
  <c r="J42" i="10"/>
  <c r="L49" i="10"/>
  <c r="H54" i="10"/>
  <c r="H56" i="10"/>
  <c r="H58" i="10"/>
  <c r="L59" i="10"/>
  <c r="F61" i="10"/>
  <c r="N61" i="10"/>
  <c r="T61" i="10" s="1"/>
  <c r="J62" i="10"/>
  <c r="F65" i="10"/>
  <c r="P65" i="10" s="1"/>
  <c r="N65" i="10"/>
  <c r="L67" i="10"/>
  <c r="H68" i="10"/>
  <c r="Q68" i="10" s="1"/>
  <c r="L69" i="10"/>
  <c r="S69" i="10" s="1"/>
  <c r="H72" i="10"/>
  <c r="F76" i="10"/>
  <c r="N76" i="10"/>
  <c r="J77" i="10"/>
  <c r="R77" i="10" s="1"/>
  <c r="L78" i="10"/>
  <c r="H79" i="10"/>
  <c r="J85" i="10"/>
  <c r="R85" i="10" s="1"/>
  <c r="F86" i="10"/>
  <c r="N86" i="10"/>
  <c r="J89" i="10"/>
  <c r="R89" i="10" s="1"/>
  <c r="L92" i="10"/>
  <c r="J94" i="10"/>
  <c r="J14" i="10"/>
  <c r="R14" i="10" s="1"/>
  <c r="H19" i="10"/>
  <c r="H23" i="10"/>
  <c r="F24" i="10"/>
  <c r="N24" i="10"/>
  <c r="H25" i="10"/>
  <c r="Q25" i="10" s="1"/>
  <c r="L26" i="10"/>
  <c r="F30" i="10"/>
  <c r="N30" i="10"/>
  <c r="T30" i="10" s="1"/>
  <c r="F32" i="10"/>
  <c r="P32" i="10" s="1"/>
  <c r="N32" i="10"/>
  <c r="T32" i="10" s="1"/>
  <c r="J33" i="10"/>
  <c r="J35" i="10"/>
  <c r="R35" i="10" s="1"/>
  <c r="H36" i="10"/>
  <c r="H38" i="10"/>
  <c r="Q38" i="10" s="1"/>
  <c r="L39" i="10"/>
  <c r="H43" i="10"/>
  <c r="L44" i="10"/>
  <c r="J45" i="10"/>
  <c r="R45" i="10" s="1"/>
  <c r="F46" i="10"/>
  <c r="N46" i="10"/>
  <c r="L47" i="10"/>
  <c r="H48" i="10"/>
  <c r="Q48" i="10" s="1"/>
  <c r="J50" i="10"/>
  <c r="R50" i="10" s="1"/>
  <c r="L51" i="10"/>
  <c r="J52" i="10"/>
  <c r="R52" i="10" s="1"/>
  <c r="L53" i="10"/>
  <c r="S53" i="10" s="1"/>
  <c r="L55" i="10"/>
  <c r="F57" i="10"/>
  <c r="N57" i="10"/>
  <c r="T57" i="10" s="1"/>
  <c r="J60" i="10"/>
  <c r="R60" i="10" s="1"/>
  <c r="F63" i="10"/>
  <c r="P63" i="10" s="1"/>
  <c r="N63" i="10"/>
  <c r="J64" i="10"/>
  <c r="J66" i="10"/>
  <c r="J70" i="10"/>
  <c r="L71" i="10"/>
  <c r="L73" i="10"/>
  <c r="S73" i="10" s="1"/>
  <c r="H74" i="10"/>
  <c r="L75" i="10"/>
  <c r="S75" i="10" s="1"/>
  <c r="F80" i="10"/>
  <c r="N80" i="10"/>
  <c r="J81" i="10"/>
  <c r="F82" i="10"/>
  <c r="N82" i="10"/>
  <c r="J83" i="10"/>
  <c r="R83" i="10" s="1"/>
  <c r="F84" i="10"/>
  <c r="N84" i="10"/>
  <c r="J87" i="10"/>
  <c r="R87" i="10" s="1"/>
  <c r="F88" i="10"/>
  <c r="P88" i="10" s="1"/>
  <c r="N88" i="10"/>
  <c r="T88" i="10" s="1"/>
  <c r="F90" i="10"/>
  <c r="P90" i="10" s="1"/>
  <c r="N90" i="10"/>
  <c r="T90" i="10" s="1"/>
  <c r="J91" i="10"/>
  <c r="S64" i="10"/>
  <c r="T79" i="10"/>
  <c r="P71" i="10"/>
  <c r="O67" i="11" l="1"/>
  <c r="T67" i="11" s="1"/>
  <c r="O64" i="11"/>
  <c r="T64" i="11" s="1"/>
  <c r="M40" i="11"/>
  <c r="S40" i="11" s="1"/>
  <c r="M73" i="11"/>
  <c r="O78" i="11"/>
  <c r="I28" i="11"/>
  <c r="Q28" i="11" s="1"/>
  <c r="M64" i="11"/>
  <c r="S64" i="11" s="1"/>
  <c r="M74" i="11"/>
  <c r="M63" i="11"/>
  <c r="S63" i="11" s="1"/>
  <c r="K75" i="11"/>
  <c r="R75" i="11" s="1"/>
  <c r="O21" i="11"/>
  <c r="T21" i="11" s="1"/>
  <c r="K58" i="11"/>
  <c r="R58" i="11" s="1"/>
  <c r="M56" i="11"/>
  <c r="S56" i="11" s="1"/>
  <c r="G43" i="11"/>
  <c r="P43" i="11" s="1"/>
  <c r="G65" i="11"/>
  <c r="P65" i="11" s="1"/>
  <c r="K15" i="11"/>
  <c r="R15" i="11" s="1"/>
  <c r="M50" i="11"/>
  <c r="S50" i="11" s="1"/>
  <c r="I29" i="11"/>
  <c r="Q29" i="11" s="1"/>
  <c r="O33" i="11"/>
  <c r="T33" i="11" s="1"/>
  <c r="O58" i="11"/>
  <c r="T58" i="11" s="1"/>
  <c r="I30" i="11"/>
  <c r="Q30" i="11" s="1"/>
  <c r="I33" i="11"/>
  <c r="Q33" i="11" s="1"/>
  <c r="S74" i="11"/>
  <c r="M23" i="11"/>
  <c r="S23" i="11" s="1"/>
  <c r="K41" i="11"/>
  <c r="R41" i="11" s="1"/>
  <c r="K79" i="11"/>
  <c r="R79" i="11" s="1"/>
  <c r="G78" i="11"/>
  <c r="I63" i="11"/>
  <c r="Q63" i="11" s="1"/>
  <c r="T46" i="10"/>
  <c r="T93" i="10"/>
  <c r="S61" i="10"/>
  <c r="P60" i="10"/>
  <c r="P94" i="10"/>
  <c r="S71" i="10"/>
  <c r="T24" i="10"/>
  <c r="R33" i="10"/>
  <c r="P24" i="10"/>
  <c r="R57" i="10"/>
  <c r="Q86" i="10"/>
  <c r="P59" i="10"/>
  <c r="R68" i="10"/>
  <c r="S49" i="10"/>
  <c r="T38" i="10"/>
  <c r="Q14" i="10"/>
  <c r="P79" i="10"/>
  <c r="S19" i="10"/>
  <c r="R86" i="10"/>
  <c r="Q28" i="10"/>
  <c r="S50" i="10"/>
  <c r="Q74" i="10"/>
  <c r="Q87" i="10"/>
  <c r="R47" i="10"/>
  <c r="R84" i="10"/>
  <c r="R48" i="10"/>
  <c r="P39" i="10"/>
  <c r="T41" i="10"/>
  <c r="T78" i="10"/>
  <c r="P76" i="10"/>
  <c r="R73" i="10"/>
  <c r="T36" i="10"/>
  <c r="T37" i="10"/>
  <c r="Q30" i="10"/>
  <c r="P75" i="10"/>
  <c r="G42" i="11"/>
  <c r="P42" i="11" s="1"/>
  <c r="K49" i="11"/>
  <c r="R49" i="11" s="1"/>
  <c r="K59" i="11"/>
  <c r="R59" i="11" s="1"/>
  <c r="K76" i="11"/>
  <c r="M30" i="11"/>
  <c r="S30" i="11" s="1"/>
  <c r="K44" i="11"/>
  <c r="R44" i="11" s="1"/>
  <c r="K52" i="11"/>
  <c r="R52" i="11" s="1"/>
  <c r="O65" i="11"/>
  <c r="T65" i="11" s="1"/>
  <c r="M76" i="11"/>
  <c r="G18" i="11"/>
  <c r="P18" i="11" s="1"/>
  <c r="K24" i="11"/>
  <c r="R24" i="11" s="1"/>
  <c r="M34" i="11"/>
  <c r="S34" i="11" s="1"/>
  <c r="O43" i="11"/>
  <c r="T43" i="11" s="1"/>
  <c r="G58" i="11"/>
  <c r="P58" i="11" s="1"/>
  <c r="K69" i="11"/>
  <c r="R69" i="11" s="1"/>
  <c r="O79" i="11"/>
  <c r="T79" i="11" s="1"/>
  <c r="G30" i="11"/>
  <c r="P30" i="11" s="1"/>
  <c r="K57" i="11"/>
  <c r="R57" i="11" s="1"/>
  <c r="K64" i="11"/>
  <c r="R64" i="11" s="1"/>
  <c r="G71" i="11"/>
  <c r="M17" i="11"/>
  <c r="S17" i="11" s="1"/>
  <c r="I52" i="11"/>
  <c r="Q52" i="11" s="1"/>
  <c r="G53" i="11"/>
  <c r="P53" i="11" s="1"/>
  <c r="G50" i="11"/>
  <c r="P50" i="11" s="1"/>
  <c r="K82" i="11"/>
  <c r="I75" i="11"/>
  <c r="O31" i="11"/>
  <c r="T31" i="11" s="1"/>
  <c r="O41" i="11"/>
  <c r="T41" i="11" s="1"/>
  <c r="M53" i="11"/>
  <c r="S53" i="11" s="1"/>
  <c r="I66" i="11"/>
  <c r="Q66" i="11" s="1"/>
  <c r="G76" i="11"/>
  <c r="P76" i="11" s="1"/>
  <c r="G17" i="11"/>
  <c r="P17" i="11" s="1"/>
  <c r="K23" i="11"/>
  <c r="R23" i="11" s="1"/>
  <c r="K34" i="11"/>
  <c r="R34" i="11" s="1"/>
  <c r="O42" i="11"/>
  <c r="T42" i="11" s="1"/>
  <c r="M51" i="11"/>
  <c r="S51" i="11" s="1"/>
  <c r="I60" i="11"/>
  <c r="Q60" i="11" s="1"/>
  <c r="M66" i="11"/>
  <c r="S66" i="11" s="1"/>
  <c r="M77" i="11"/>
  <c r="K31" i="11"/>
  <c r="R31" i="11" s="1"/>
  <c r="I53" i="11"/>
  <c r="Q53" i="11" s="1"/>
  <c r="O66" i="11"/>
  <c r="O18" i="11"/>
  <c r="T18" i="11" s="1"/>
  <c r="I25" i="11"/>
  <c r="Q25" i="11" s="1"/>
  <c r="K35" i="11"/>
  <c r="R35" i="11" s="1"/>
  <c r="I45" i="11"/>
  <c r="Q45" i="11" s="1"/>
  <c r="M59" i="11"/>
  <c r="S59" i="11" s="1"/>
  <c r="G70" i="11"/>
  <c r="P70" i="11" s="1"/>
  <c r="O30" i="11"/>
  <c r="T30" i="11" s="1"/>
  <c r="M41" i="11"/>
  <c r="S41" i="11" s="1"/>
  <c r="K50" i="11"/>
  <c r="R50" i="11" s="1"/>
  <c r="I58" i="11"/>
  <c r="I65" i="11"/>
  <c r="Q65" i="11" s="1"/>
  <c r="K93" i="11"/>
  <c r="G74" i="11"/>
  <c r="P74" i="11" s="1"/>
  <c r="M32" i="11"/>
  <c r="S32" i="11" s="1"/>
  <c r="G44" i="11"/>
  <c r="P44" i="11" s="1"/>
  <c r="K54" i="11"/>
  <c r="R54" i="11" s="1"/>
  <c r="I77" i="11"/>
  <c r="I88" i="11"/>
  <c r="O17" i="11"/>
  <c r="T17" i="11" s="1"/>
  <c r="I24" i="11"/>
  <c r="Q24" i="11" s="1"/>
  <c r="I35" i="11"/>
  <c r="Q35" i="11" s="1"/>
  <c r="M43" i="11"/>
  <c r="S43" i="11" s="1"/>
  <c r="G61" i="11"/>
  <c r="P61" i="11" s="1"/>
  <c r="K67" i="11"/>
  <c r="R67" i="11" s="1"/>
  <c r="K78" i="11"/>
  <c r="M91" i="11"/>
  <c r="I32" i="11"/>
  <c r="Q32" i="11" s="1"/>
  <c r="M46" i="11"/>
  <c r="S46" i="11" s="1"/>
  <c r="G54" i="11"/>
  <c r="P54" i="11" s="1"/>
  <c r="M78" i="11"/>
  <c r="S78" i="11" s="1"/>
  <c r="M19" i="11"/>
  <c r="S19" i="11" s="1"/>
  <c r="G26" i="11"/>
  <c r="P26" i="11" s="1"/>
  <c r="I36" i="11"/>
  <c r="Q36" i="11" s="1"/>
  <c r="K47" i="11"/>
  <c r="R47" i="11" s="1"/>
  <c r="K60" i="11"/>
  <c r="R60" i="11" s="1"/>
  <c r="O72" i="11"/>
  <c r="T72" i="11" s="1"/>
  <c r="M31" i="11"/>
  <c r="S31" i="11" s="1"/>
  <c r="M44" i="11"/>
  <c r="S44" i="11" s="1"/>
  <c r="M52" i="11"/>
  <c r="S52" i="11" s="1"/>
  <c r="G66" i="11"/>
  <c r="G84" i="11"/>
  <c r="K40" i="11"/>
  <c r="R40" i="11" s="1"/>
  <c r="G14" i="11"/>
  <c r="P14" i="11" s="1"/>
  <c r="K20" i="11"/>
  <c r="R20" i="11" s="1"/>
  <c r="O26" i="11"/>
  <c r="T26" i="11" s="1"/>
  <c r="I39" i="11"/>
  <c r="Q39" i="11" s="1"/>
  <c r="M49" i="11"/>
  <c r="S49" i="11" s="1"/>
  <c r="I61" i="11"/>
  <c r="Q61" i="11" s="1"/>
  <c r="K32" i="11"/>
  <c r="R32" i="11" s="1"/>
  <c r="K53" i="11"/>
  <c r="R53" i="11" s="1"/>
  <c r="G91" i="11"/>
  <c r="P91" i="11" s="1"/>
  <c r="M86" i="11"/>
  <c r="S86" i="11" s="1"/>
  <c r="O36" i="11"/>
  <c r="T36" i="11" s="1"/>
  <c r="O45" i="11"/>
  <c r="T45" i="11" s="1"/>
  <c r="M62" i="11"/>
  <c r="S62" i="11" s="1"/>
  <c r="M70" i="11"/>
  <c r="S70" i="11" s="1"/>
  <c r="O80" i="11"/>
  <c r="T80" i="11" s="1"/>
  <c r="K38" i="11"/>
  <c r="R38" i="11" s="1"/>
  <c r="O48" i="11"/>
  <c r="T48" i="11" s="1"/>
  <c r="K56" i="11"/>
  <c r="R56" i="11" s="1"/>
  <c r="O70" i="11"/>
  <c r="T70" i="11" s="1"/>
  <c r="G83" i="11"/>
  <c r="P83" i="11" s="1"/>
  <c r="O14" i="11"/>
  <c r="T14" i="11" s="1"/>
  <c r="I21" i="11"/>
  <c r="Q21" i="11" s="1"/>
  <c r="M27" i="11"/>
  <c r="S27" i="11" s="1"/>
  <c r="G40" i="11"/>
  <c r="P40" i="11" s="1"/>
  <c r="G51" i="11"/>
  <c r="P51" i="11" s="1"/>
  <c r="G62" i="11"/>
  <c r="P62" i="11" s="1"/>
  <c r="M75" i="11"/>
  <c r="S75" i="11" s="1"/>
  <c r="G37" i="11"/>
  <c r="P37" i="11" s="1"/>
  <c r="G46" i="11"/>
  <c r="P46" i="11" s="1"/>
  <c r="I54" i="11"/>
  <c r="Q54" i="11" s="1"/>
  <c r="G80" i="11"/>
  <c r="P80" i="11" s="1"/>
  <c r="K68" i="11"/>
  <c r="R68" i="11" s="1"/>
  <c r="G27" i="11"/>
  <c r="P27" i="11" s="1"/>
  <c r="O51" i="11"/>
  <c r="T51" i="11" s="1"/>
  <c r="O62" i="11"/>
  <c r="T62" i="11" s="1"/>
  <c r="O76" i="11"/>
  <c r="T76" i="11" s="1"/>
  <c r="O37" i="11"/>
  <c r="T37" i="11" s="1"/>
  <c r="O46" i="11"/>
  <c r="T46" i="11" s="1"/>
  <c r="G55" i="11"/>
  <c r="P55" i="11" s="1"/>
  <c r="M68" i="11"/>
  <c r="S68" i="11" s="1"/>
  <c r="I69" i="11"/>
  <c r="Q69" i="11" s="1"/>
  <c r="M38" i="11"/>
  <c r="S38" i="11" s="1"/>
  <c r="I48" i="11"/>
  <c r="Q48" i="11" s="1"/>
  <c r="O55" i="11"/>
  <c r="T55" i="11" s="1"/>
  <c r="M88" i="11"/>
  <c r="I34" i="11"/>
  <c r="Q34" i="11" s="1"/>
  <c r="I72" i="11"/>
  <c r="Q72" i="11" s="1"/>
  <c r="K77" i="11"/>
  <c r="T88" i="11"/>
  <c r="P85" i="11"/>
  <c r="O77" i="11"/>
  <c r="M67" i="11"/>
  <c r="S67" i="11" s="1"/>
  <c r="I42" i="11"/>
  <c r="Q42" i="11" s="1"/>
  <c r="G33" i="11"/>
  <c r="P33" i="11" s="1"/>
  <c r="O22" i="11"/>
  <c r="T22" i="11" s="1"/>
  <c r="K16" i="11"/>
  <c r="R16" i="11" s="1"/>
  <c r="I64" i="11"/>
  <c r="Q64" i="11" s="1"/>
  <c r="G29" i="11"/>
  <c r="P29" i="11" s="1"/>
  <c r="P84" i="11"/>
  <c r="M72" i="11"/>
  <c r="S72" i="11" s="1"/>
  <c r="O39" i="11"/>
  <c r="T39" i="11" s="1"/>
  <c r="K27" i="11"/>
  <c r="R27" i="11" s="1"/>
  <c r="G21" i="11"/>
  <c r="P21" i="11" s="1"/>
  <c r="M14" i="11"/>
  <c r="S14" i="11" s="1"/>
  <c r="K83" i="11"/>
  <c r="I71" i="11"/>
  <c r="Q71" i="11" s="1"/>
  <c r="O63" i="11"/>
  <c r="T63" i="11" s="1"/>
  <c r="M57" i="11"/>
  <c r="S57" i="11" s="1"/>
  <c r="K48" i="11"/>
  <c r="R48" i="11" s="1"/>
  <c r="K29" i="11"/>
  <c r="R29" i="11" s="1"/>
  <c r="G79" i="11"/>
  <c r="P79" i="11" s="1"/>
  <c r="O82" i="11"/>
  <c r="T82" i="11" s="1"/>
  <c r="M69" i="11"/>
  <c r="S69" i="11" s="1"/>
  <c r="G73" i="11"/>
  <c r="P73" i="11" s="1"/>
  <c r="G64" i="11"/>
  <c r="P64" i="11" s="1"/>
  <c r="K73" i="11"/>
  <c r="R73" i="11" s="1"/>
  <c r="K74" i="11"/>
  <c r="K30" i="11"/>
  <c r="R30" i="11" s="1"/>
  <c r="M87" i="11"/>
  <c r="S87" i="11" s="1"/>
  <c r="O86" i="11"/>
  <c r="K72" i="11"/>
  <c r="R72" i="11" s="1"/>
  <c r="K39" i="11"/>
  <c r="R39" i="11" s="1"/>
  <c r="M16" i="11"/>
  <c r="S16" i="11" s="1"/>
  <c r="M93" i="11"/>
  <c r="S93" i="11" s="1"/>
  <c r="G85" i="11"/>
  <c r="G92" i="11"/>
  <c r="O24" i="11"/>
  <c r="T24" i="11" s="1"/>
  <c r="P92" i="11"/>
  <c r="Q91" i="11"/>
  <c r="R82" i="11"/>
  <c r="R74" i="11"/>
  <c r="Q58" i="11"/>
  <c r="O40" i="11"/>
  <c r="T40" i="11" s="1"/>
  <c r="K28" i="11"/>
  <c r="R28" i="11" s="1"/>
  <c r="G22" i="11"/>
  <c r="P22" i="11" s="1"/>
  <c r="M15" i="11"/>
  <c r="S15" i="11" s="1"/>
  <c r="K88" i="11"/>
  <c r="R88" i="11" s="1"/>
  <c r="O71" i="11"/>
  <c r="T71" i="11" s="1"/>
  <c r="K63" i="11"/>
  <c r="R63" i="11" s="1"/>
  <c r="I57" i="11"/>
  <c r="Q57" i="11" s="1"/>
  <c r="I50" i="11"/>
  <c r="Q50" i="11" s="1"/>
  <c r="M71" i="11"/>
  <c r="S71" i="11" s="1"/>
  <c r="I47" i="11"/>
  <c r="Q47" i="11" s="1"/>
  <c r="G39" i="11"/>
  <c r="P39" i="11" s="1"/>
  <c r="M26" i="11"/>
  <c r="S26" i="11" s="1"/>
  <c r="I20" i="11"/>
  <c r="Q20" i="11" s="1"/>
  <c r="I80" i="11"/>
  <c r="G63" i="11"/>
  <c r="P63" i="11" s="1"/>
  <c r="O56" i="11"/>
  <c r="T56" i="11" s="1"/>
  <c r="I46" i="11"/>
  <c r="Q46" i="11" s="1"/>
  <c r="O38" i="11"/>
  <c r="T38" i="11" s="1"/>
  <c r="K81" i="11"/>
  <c r="R81" i="11" s="1"/>
  <c r="G81" i="11"/>
  <c r="P81" i="11" s="1"/>
  <c r="I70" i="11"/>
  <c r="Q70" i="11" s="1"/>
  <c r="O89" i="11"/>
  <c r="T89" i="11" s="1"/>
  <c r="M89" i="11"/>
  <c r="K89" i="11"/>
  <c r="I89" i="11"/>
  <c r="Q89" i="11" s="1"/>
  <c r="G89" i="11"/>
  <c r="P89" i="11" s="1"/>
  <c r="O88" i="11"/>
  <c r="O85" i="11"/>
  <c r="T85" i="11" s="1"/>
  <c r="K80" i="11"/>
  <c r="R80" i="11" s="1"/>
  <c r="G75" i="11"/>
  <c r="P75" i="11" s="1"/>
  <c r="O69" i="11"/>
  <c r="T69" i="11" s="1"/>
  <c r="O47" i="11"/>
  <c r="T47" i="11" s="1"/>
  <c r="M45" i="11"/>
  <c r="S45" i="11" s="1"/>
  <c r="I43" i="11"/>
  <c r="Q43" i="11" s="1"/>
  <c r="G35" i="11"/>
  <c r="P35" i="11" s="1"/>
  <c r="G34" i="11"/>
  <c r="P34" i="11" s="1"/>
  <c r="K62" i="11"/>
  <c r="R62" i="11" s="1"/>
  <c r="K61" i="11"/>
  <c r="R61" i="11" s="1"/>
  <c r="I59" i="11"/>
  <c r="Q59" i="11" s="1"/>
  <c r="O49" i="11"/>
  <c r="T49" i="11" s="1"/>
  <c r="M39" i="11"/>
  <c r="S39" i="11" s="1"/>
  <c r="M28" i="11"/>
  <c r="S28" i="11" s="1"/>
  <c r="K26" i="11"/>
  <c r="R26" i="11" s="1"/>
  <c r="K25" i="11"/>
  <c r="R25" i="11" s="1"/>
  <c r="I23" i="11"/>
  <c r="Q23" i="11" s="1"/>
  <c r="I22" i="11"/>
  <c r="Q22" i="11" s="1"/>
  <c r="G20" i="11"/>
  <c r="P20" i="11" s="1"/>
  <c r="G19" i="11"/>
  <c r="P19" i="11" s="1"/>
  <c r="O16" i="11"/>
  <c r="T16" i="11" s="1"/>
  <c r="O15" i="11"/>
  <c r="T15" i="11" s="1"/>
  <c r="G68" i="11"/>
  <c r="P68" i="11" s="1"/>
  <c r="M47" i="11"/>
  <c r="S47" i="11" s="1"/>
  <c r="K45" i="11"/>
  <c r="R45" i="11" s="1"/>
  <c r="O35" i="11"/>
  <c r="T35" i="11" s="1"/>
  <c r="O34" i="11"/>
  <c r="T34" i="11" s="1"/>
  <c r="G88" i="11"/>
  <c r="P88" i="11" s="1"/>
  <c r="K66" i="11"/>
  <c r="R66" i="11" s="1"/>
  <c r="M42" i="11"/>
  <c r="S42" i="11" s="1"/>
  <c r="M36" i="11"/>
  <c r="S36" i="11" s="1"/>
  <c r="M35" i="11"/>
  <c r="S35" i="11" s="1"/>
  <c r="K33" i="11"/>
  <c r="R33" i="11" s="1"/>
  <c r="M25" i="11"/>
  <c r="S25" i="11" s="1"/>
  <c r="K21" i="11"/>
  <c r="R21" i="11" s="1"/>
  <c r="G16" i="11"/>
  <c r="P16" i="11" s="1"/>
  <c r="O23" i="11"/>
  <c r="T23" i="11" s="1"/>
  <c r="M21" i="11"/>
  <c r="S21" i="11" s="1"/>
  <c r="M20" i="11"/>
  <c r="S20" i="11" s="1"/>
  <c r="K18" i="11"/>
  <c r="R18" i="11" s="1"/>
  <c r="K17" i="11"/>
  <c r="R17" i="11" s="1"/>
  <c r="I15" i="11"/>
  <c r="Q15" i="11" s="1"/>
  <c r="I14" i="11"/>
  <c r="Q14" i="11" s="1"/>
  <c r="I19" i="11"/>
  <c r="Q19" i="11" s="1"/>
  <c r="J91" i="11"/>
  <c r="O81" i="11"/>
  <c r="T81" i="11" s="1"/>
  <c r="K71" i="11"/>
  <c r="R71" i="11" s="1"/>
  <c r="I67" i="11"/>
  <c r="Q67" i="11" s="1"/>
  <c r="M61" i="11"/>
  <c r="S61" i="11" s="1"/>
  <c r="M60" i="11"/>
  <c r="S60" i="11" s="1"/>
  <c r="I51" i="11"/>
  <c r="Q51" i="11" s="1"/>
  <c r="G49" i="11"/>
  <c r="P49" i="11" s="1"/>
  <c r="O28" i="11"/>
  <c r="T28" i="11" s="1"/>
  <c r="O27" i="11"/>
  <c r="T27" i="11" s="1"/>
  <c r="M24" i="11"/>
  <c r="S24" i="11" s="1"/>
  <c r="K22" i="11"/>
  <c r="R22" i="11" s="1"/>
  <c r="I18" i="11"/>
  <c r="Q18" i="11" s="1"/>
  <c r="G15" i="11"/>
  <c r="P15" i="11" s="1"/>
  <c r="G69" i="11"/>
  <c r="P69" i="11" s="1"/>
  <c r="I74" i="11"/>
  <c r="Q74" i="11" s="1"/>
  <c r="G32" i="11"/>
  <c r="P32" i="11" s="1"/>
  <c r="K37" i="11"/>
  <c r="R37" i="11" s="1"/>
  <c r="G86" i="11"/>
  <c r="K70" i="11"/>
  <c r="R70" i="11" s="1"/>
  <c r="I27" i="11"/>
  <c r="Q27" i="11" s="1"/>
  <c r="K14" i="11"/>
  <c r="R14" i="11" s="1"/>
  <c r="O93" i="11"/>
  <c r="T93" i="11" s="1"/>
  <c r="O83" i="11"/>
  <c r="T83" i="11" s="1"/>
  <c r="K91" i="11"/>
  <c r="O60" i="11"/>
  <c r="T60" i="11" s="1"/>
  <c r="I83" i="11"/>
  <c r="T91" i="11"/>
  <c r="S88" i="11"/>
  <c r="O25" i="11"/>
  <c r="T25" i="11" s="1"/>
  <c r="K19" i="11"/>
  <c r="R19" i="11" s="1"/>
  <c r="I79" i="11"/>
  <c r="Q79" i="11" s="1"/>
  <c r="O68" i="11"/>
  <c r="T68" i="11" s="1"/>
  <c r="G56" i="11"/>
  <c r="P56" i="11" s="1"/>
  <c r="G38" i="11"/>
  <c r="P38" i="11" s="1"/>
  <c r="M81" i="11"/>
  <c r="S81" i="11" s="1"/>
  <c r="G82" i="11"/>
  <c r="P82" i="11" s="1"/>
  <c r="G72" i="11"/>
  <c r="P72" i="11" s="1"/>
  <c r="M29" i="11"/>
  <c r="S29" i="11" s="1"/>
  <c r="R78" i="11"/>
  <c r="O32" i="11"/>
  <c r="T32" i="11" s="1"/>
  <c r="I41" i="11"/>
  <c r="Q41" i="11" s="1"/>
  <c r="K55" i="11"/>
  <c r="R55" i="11" s="1"/>
  <c r="O91" i="11"/>
  <c r="I86" i="11"/>
  <c r="Q86" i="11" s="1"/>
  <c r="I62" i="11"/>
  <c r="Q62" i="11" s="1"/>
  <c r="I26" i="11"/>
  <c r="Q26" i="11" s="1"/>
  <c r="G90" i="11"/>
  <c r="P90" i="11" s="1"/>
  <c r="K84" i="11"/>
  <c r="R84" i="11" s="1"/>
  <c r="I85" i="11"/>
  <c r="K92" i="11"/>
  <c r="R92" i="11" s="1"/>
  <c r="O59" i="11"/>
  <c r="T59" i="11" s="1"/>
  <c r="I73" i="11"/>
  <c r="Q73" i="11" s="1"/>
  <c r="O75" i="11"/>
  <c r="T75" i="11" s="1"/>
  <c r="R85" i="11"/>
  <c r="P71" i="11"/>
  <c r="Q88" i="11"/>
  <c r="P94" i="11"/>
  <c r="S76" i="11"/>
  <c r="T73" i="11"/>
  <c r="M55" i="11"/>
  <c r="S55" i="11" s="1"/>
  <c r="G48" i="11"/>
  <c r="P48" i="11" s="1"/>
  <c r="M37" i="11"/>
  <c r="S37" i="11" s="1"/>
  <c r="S92" i="11"/>
  <c r="M79" i="11"/>
  <c r="S79" i="11" s="1"/>
  <c r="I68" i="11"/>
  <c r="Q68" i="11" s="1"/>
  <c r="O61" i="11"/>
  <c r="T61" i="11" s="1"/>
  <c r="O54" i="11"/>
  <c r="T54" i="11" s="1"/>
  <c r="G45" i="11"/>
  <c r="P45" i="11" s="1"/>
  <c r="G36" i="11"/>
  <c r="P36" i="11" s="1"/>
  <c r="G25" i="11"/>
  <c r="P25" i="11" s="1"/>
  <c r="M18" i="11"/>
  <c r="S18" i="11" s="1"/>
  <c r="O52" i="11"/>
  <c r="T52" i="11" s="1"/>
  <c r="I55" i="11"/>
  <c r="Q55" i="11" s="1"/>
  <c r="O44" i="11"/>
  <c r="T44" i="11" s="1"/>
  <c r="I37" i="11"/>
  <c r="Q37" i="11" s="1"/>
  <c r="M82" i="11"/>
  <c r="I81" i="11"/>
  <c r="Q81" i="11" s="1"/>
  <c r="O74" i="11"/>
  <c r="I38" i="11"/>
  <c r="Q38" i="11" s="1"/>
  <c r="I31" i="11"/>
  <c r="Q31" i="11" s="1"/>
  <c r="K46" i="11"/>
  <c r="R46" i="11" s="1"/>
  <c r="O53" i="11"/>
  <c r="T53" i="11" s="1"/>
  <c r="O73" i="11"/>
  <c r="O87" i="11"/>
  <c r="T87" i="11" s="1"/>
  <c r="I94" i="11"/>
  <c r="Q94" i="11" s="1"/>
  <c r="G60" i="11"/>
  <c r="P60" i="11" s="1"/>
  <c r="G24" i="11"/>
  <c r="P24" i="11" s="1"/>
  <c r="K90" i="11"/>
  <c r="R90" i="11" s="1"/>
  <c r="M84" i="11"/>
  <c r="S84" i="11" s="1"/>
  <c r="I84" i="11"/>
  <c r="Q84" i="11" s="1"/>
  <c r="K51" i="11"/>
  <c r="R51" i="11" s="1"/>
  <c r="G47" i="11"/>
  <c r="P47" i="11" s="1"/>
  <c r="T66" i="11"/>
  <c r="T86" i="11"/>
  <c r="T78" i="11"/>
  <c r="R87" i="11"/>
  <c r="R93" i="11"/>
  <c r="Q77" i="11"/>
  <c r="T74" i="11"/>
  <c r="I90" i="11"/>
  <c r="Q90" i="11" s="1"/>
  <c r="G93" i="11"/>
  <c r="P93" i="11" s="1"/>
  <c r="I82" i="11"/>
  <c r="Q82" i="11" s="1"/>
  <c r="Q80" i="11"/>
  <c r="I44" i="11"/>
  <c r="Q44" i="11" s="1"/>
  <c r="O50" i="11"/>
  <c r="T50" i="11" s="1"/>
  <c r="M48" i="11"/>
  <c r="S48" i="11" s="1"/>
  <c r="I56" i="11"/>
  <c r="Q56" i="11" s="1"/>
  <c r="G87" i="11"/>
  <c r="P87" i="11" s="1"/>
  <c r="K94" i="11"/>
  <c r="R94" i="11" s="1"/>
  <c r="K86" i="11"/>
  <c r="R86" i="11" s="1"/>
  <c r="G59" i="11"/>
  <c r="P59" i="11" s="1"/>
  <c r="G23" i="11"/>
  <c r="P23" i="11" s="1"/>
  <c r="M90" i="11"/>
  <c r="M85" i="11"/>
  <c r="S85" i="11" s="1"/>
  <c r="K85" i="11"/>
  <c r="O92" i="11"/>
  <c r="T92" i="11" s="1"/>
  <c r="I49" i="11"/>
  <c r="Q49" i="11" s="1"/>
  <c r="K43" i="11"/>
  <c r="R43" i="11" s="1"/>
  <c r="I78" i="11"/>
  <c r="Q78" i="11" s="1"/>
  <c r="P66" i="11"/>
  <c r="P86" i="11"/>
  <c r="P78" i="11"/>
  <c r="Q85" i="11"/>
  <c r="S91" i="11"/>
  <c r="R76" i="11"/>
  <c r="Q83" i="11"/>
  <c r="T77" i="11"/>
  <c r="S90" i="11"/>
  <c r="S82" i="11"/>
  <c r="M58" i="11"/>
  <c r="S58" i="11" s="1"/>
  <c r="I87" i="11"/>
  <c r="Q87" i="11" s="1"/>
  <c r="M94" i="11"/>
  <c r="S94" i="11" s="1"/>
  <c r="I92" i="11"/>
  <c r="Q92" i="11" s="1"/>
  <c r="O20" i="11"/>
  <c r="T20" i="11" s="1"/>
  <c r="O90" i="11"/>
  <c r="T90" i="11" s="1"/>
  <c r="O84" i="11"/>
  <c r="T84" i="11" s="1"/>
  <c r="I40" i="11"/>
  <c r="Q40" i="11" s="1"/>
  <c r="K42" i="11"/>
  <c r="R42" i="11" s="1"/>
  <c r="S77" i="11"/>
  <c r="Q75" i="11"/>
  <c r="S89" i="11"/>
  <c r="S73" i="11"/>
  <c r="R89" i="11"/>
  <c r="M33" i="11"/>
  <c r="S33" i="11" s="1"/>
  <c r="M22" i="11"/>
  <c r="S22" i="11" s="1"/>
  <c r="I16" i="11"/>
  <c r="Q16" i="11" s="1"/>
  <c r="M80" i="11"/>
  <c r="S80" i="11" s="1"/>
  <c r="K65" i="11"/>
  <c r="R65" i="11" s="1"/>
  <c r="G52" i="11"/>
  <c r="P52" i="11" s="1"/>
  <c r="G41" i="11"/>
  <c r="P41" i="11" s="1"/>
  <c r="G31" i="11"/>
  <c r="P31" i="11" s="1"/>
  <c r="G77" i="11"/>
  <c r="P77" i="11" s="1"/>
  <c r="I76" i="11"/>
  <c r="Q76" i="11" s="1"/>
  <c r="G67" i="11"/>
  <c r="P67" i="11" s="1"/>
  <c r="R83" i="11"/>
  <c r="O57" i="11"/>
  <c r="T57" i="11" s="1"/>
  <c r="M54" i="11"/>
  <c r="S54" i="11" s="1"/>
  <c r="G57" i="11"/>
  <c r="P57" i="11" s="1"/>
  <c r="M65" i="11"/>
  <c r="S65" i="11" s="1"/>
  <c r="K87" i="11"/>
  <c r="O94" i="11"/>
  <c r="T94" i="11" s="1"/>
  <c r="M83" i="11"/>
  <c r="S83" i="11" s="1"/>
  <c r="O19" i="11"/>
  <c r="T19" i="11" s="1"/>
  <c r="I93" i="11"/>
  <c r="Q93" i="11" s="1"/>
  <c r="R77" i="11"/>
  <c r="G28" i="11"/>
  <c r="P28" i="11" s="1"/>
  <c r="K36" i="11"/>
  <c r="R36" i="11" s="1"/>
  <c r="G94" i="11"/>
  <c r="Q78" i="10"/>
  <c r="S42" i="10"/>
  <c r="S67" i="10"/>
  <c r="S94" i="10"/>
  <c r="S90" i="10"/>
  <c r="S28" i="10"/>
  <c r="P33" i="10"/>
  <c r="P34" i="10"/>
  <c r="P36" i="10"/>
  <c r="T92" i="10"/>
  <c r="R21" i="10"/>
  <c r="T21" i="10"/>
  <c r="Q23" i="10"/>
  <c r="S47" i="10"/>
  <c r="Q36" i="10"/>
  <c r="T82" i="10"/>
  <c r="P61" i="10"/>
  <c r="R64" i="10"/>
  <c r="T62" i="10"/>
  <c r="S51" i="10"/>
  <c r="P77" i="10"/>
  <c r="Q93" i="10"/>
  <c r="S39" i="10"/>
  <c r="R29" i="10"/>
  <c r="T52" i="10"/>
  <c r="T75" i="10"/>
  <c r="T49" i="10"/>
  <c r="R23" i="10"/>
  <c r="P57" i="10"/>
  <c r="P82" i="10"/>
  <c r="R70" i="10"/>
  <c r="P46" i="10"/>
  <c r="P86" i="10"/>
  <c r="R37" i="10"/>
  <c r="R71" i="10"/>
  <c r="Q45" i="10"/>
  <c r="Q62" i="10"/>
  <c r="Q20" i="10"/>
  <c r="T50" i="10"/>
  <c r="Q22" i="10"/>
  <c r="Q84" i="10"/>
  <c r="P73" i="10"/>
  <c r="T55" i="10"/>
  <c r="S18" i="10"/>
  <c r="S46" i="10"/>
  <c r="S93" i="10"/>
  <c r="T73" i="10"/>
  <c r="Q89" i="10"/>
  <c r="R49" i="10"/>
  <c r="Q18" i="10"/>
  <c r="P91" i="10"/>
  <c r="T94" i="10"/>
  <c r="Q67" i="10"/>
  <c r="S83" i="10"/>
  <c r="T69" i="10"/>
  <c r="P87" i="10"/>
  <c r="Q72" i="10"/>
  <c r="Q56" i="10"/>
  <c r="P21" i="10"/>
  <c r="Q33" i="10"/>
  <c r="R90" i="10"/>
  <c r="P70" i="10"/>
  <c r="R34" i="10"/>
  <c r="Q57" i="10"/>
  <c r="Q32" i="10"/>
  <c r="S35" i="10"/>
  <c r="T59" i="10"/>
  <c r="S85" i="10"/>
  <c r="T67" i="10"/>
  <c r="P80" i="10"/>
  <c r="T63" i="10"/>
  <c r="R20" i="10"/>
  <c r="P43" i="10"/>
  <c r="Q85" i="10"/>
  <c r="R69" i="10"/>
  <c r="T58" i="10"/>
  <c r="R41" i="10"/>
  <c r="R28" i="10"/>
  <c r="Q49" i="10"/>
  <c r="R93" i="10"/>
  <c r="S81" i="10"/>
  <c r="P78" i="10"/>
  <c r="Q69" i="10"/>
  <c r="T84" i="10"/>
  <c r="R94" i="10"/>
  <c r="R75" i="10"/>
  <c r="R39" i="10"/>
  <c r="P19" i="10"/>
  <c r="T68" i="10"/>
  <c r="P16" i="10"/>
  <c r="R80" i="10"/>
  <c r="R46" i="10"/>
  <c r="P84" i="10"/>
  <c r="S92" i="10"/>
  <c r="T76" i="10"/>
  <c r="R62" i="10"/>
  <c r="R42" i="10"/>
  <c r="P89" i="10"/>
  <c r="P29" i="10"/>
  <c r="P92" i="10"/>
  <c r="R58" i="10"/>
  <c r="R91" i="10"/>
  <c r="P58" i="10"/>
  <c r="T27" i="10"/>
  <c r="S25" i="10"/>
  <c r="P20" i="10"/>
  <c r="P55" i="10"/>
  <c r="P66" i="10"/>
  <c r="S36" i="10"/>
  <c r="P28" i="10"/>
  <c r="T86" i="10"/>
  <c r="T15" i="10"/>
  <c r="P74" i="10"/>
  <c r="R78" i="10"/>
  <c r="P56" i="10"/>
  <c r="T64" i="10"/>
  <c r="S66" i="10"/>
  <c r="Q94" i="10"/>
  <c r="Q77" i="10"/>
  <c r="P52" i="10"/>
  <c r="Q90" i="10"/>
  <c r="Q46" i="10"/>
  <c r="T80" i="10"/>
  <c r="Q58" i="10"/>
  <c r="S24" i="10"/>
  <c r="P54" i="10"/>
  <c r="R74" i="10"/>
  <c r="P41" i="10"/>
  <c r="Q43" i="10"/>
  <c r="Q79" i="10"/>
  <c r="S43" i="10"/>
  <c r="R15" i="10"/>
  <c r="S87" i="10"/>
  <c r="R51" i="10"/>
  <c r="P23" i="10"/>
  <c r="Q42" i="10"/>
  <c r="Q29" i="10"/>
  <c r="T70" i="10"/>
  <c r="S54" i="10"/>
  <c r="P18" i="10"/>
  <c r="R72" i="10"/>
  <c r="Q54" i="10"/>
  <c r="P38" i="10"/>
  <c r="S68" i="10"/>
  <c r="S59" i="10"/>
  <c r="Q19" i="10"/>
  <c r="Q27" i="10"/>
  <c r="R67" i="10"/>
  <c r="Q75" i="10"/>
  <c r="S23" i="10"/>
  <c r="S31" i="10"/>
  <c r="T20" i="10"/>
  <c r="P30" i="10"/>
  <c r="P45" i="10"/>
  <c r="Q82" i="10"/>
  <c r="Q83" i="10"/>
  <c r="R53" i="10"/>
  <c r="R92" i="10"/>
  <c r="T31" i="10"/>
  <c r="T29" i="10"/>
  <c r="S55" i="10"/>
  <c r="S26" i="10"/>
  <c r="S91" i="10"/>
  <c r="R81" i="10"/>
  <c r="R66" i="10"/>
  <c r="S78" i="10"/>
  <c r="T65" i="10"/>
  <c r="Q81" i="10"/>
  <c r="T43" i="10"/>
  <c r="R59" i="10"/>
  <c r="R56" i="10"/>
  <c r="Q31" i="10"/>
  <c r="R18" i="10"/>
  <c r="S80" i="10"/>
  <c r="Q88" i="10"/>
  <c r="R54" i="10"/>
  <c r="S44" i="10"/>
  <c r="T47" i="10"/>
  <c r="R31" i="10"/>
  <c r="R19" i="10"/>
  <c r="Q21" i="10"/>
  <c r="T28" i="10"/>
  <c r="P27" i="10"/>
  <c r="R22" i="10"/>
  <c r="P22" i="10"/>
  <c r="S21" i="10"/>
  <c r="R17" i="10"/>
  <c r="S27" i="10"/>
  <c r="S16" i="10"/>
  <c r="R25" i="10"/>
  <c r="Q15" i="10"/>
  <c r="S22" i="10"/>
  <c r="R26" i="10"/>
  <c r="R30" i="10"/>
  <c r="Q24" i="10"/>
  <c r="T22" i="10"/>
  <c r="S29" i="10"/>
  <c r="S15" i="10"/>
  <c r="Q26" i="10"/>
  <c r="S20" i="10"/>
  <c r="S14" i="10"/>
  <c r="R16" i="10"/>
  <c r="P17" i="10"/>
  <c r="P26" i="10"/>
  <c r="R27" i="10"/>
  <c r="T17" i="10"/>
  <c r="C20" i="8"/>
  <c r="C22" i="8"/>
  <c r="C28" i="8"/>
  <c r="C30" i="8"/>
  <c r="C38" i="8"/>
  <c r="C46" i="8"/>
  <c r="C54" i="8"/>
  <c r="C62" i="8"/>
  <c r="C70" i="8"/>
  <c r="C78" i="8"/>
  <c r="C86" i="8"/>
  <c r="C9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41" i="8"/>
  <c r="AE42" i="8"/>
  <c r="AE43" i="8"/>
  <c r="AE44" i="8"/>
  <c r="AE45" i="8"/>
  <c r="AE46" i="8"/>
  <c r="AE47" i="8"/>
  <c r="AE48" i="8"/>
  <c r="AE49" i="8"/>
  <c r="AE50" i="8"/>
  <c r="AE51" i="8"/>
  <c r="AE52" i="8"/>
  <c r="AE53" i="8"/>
  <c r="AE54" i="8"/>
  <c r="AE55" i="8"/>
  <c r="AE56" i="8"/>
  <c r="AE57" i="8"/>
  <c r="AE58" i="8"/>
  <c r="AE59" i="8"/>
  <c r="AE60" i="8"/>
  <c r="AE61" i="8"/>
  <c r="AE62" i="8"/>
  <c r="AE63" i="8"/>
  <c r="AE64" i="8"/>
  <c r="AE65" i="8"/>
  <c r="AE66" i="8"/>
  <c r="AE67" i="8"/>
  <c r="AE68" i="8"/>
  <c r="AE69" i="8"/>
  <c r="AE70" i="8"/>
  <c r="AE71" i="8"/>
  <c r="AE72" i="8"/>
  <c r="AE73" i="8"/>
  <c r="AE74" i="8"/>
  <c r="AE75" i="8"/>
  <c r="AE76" i="8"/>
  <c r="AE77" i="8"/>
  <c r="AE78" i="8"/>
  <c r="AE79" i="8"/>
  <c r="AE80" i="8"/>
  <c r="AE81" i="8"/>
  <c r="AE82" i="8"/>
  <c r="AE83" i="8"/>
  <c r="AE84" i="8"/>
  <c r="AE85" i="8"/>
  <c r="AE86" i="8"/>
  <c r="AE87" i="8"/>
  <c r="AE88" i="8"/>
  <c r="AE89" i="8"/>
  <c r="AE90" i="8"/>
  <c r="AE91" i="8"/>
  <c r="AE92" i="8"/>
  <c r="AE93" i="8"/>
  <c r="AE94" i="8"/>
  <c r="AE14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0" i="8"/>
  <c r="AX41" i="8"/>
  <c r="AX42" i="8"/>
  <c r="AX43" i="8"/>
  <c r="AX44" i="8"/>
  <c r="AX45" i="8"/>
  <c r="AX46" i="8"/>
  <c r="AX47" i="8"/>
  <c r="AX48" i="8"/>
  <c r="AX49" i="8"/>
  <c r="AX50" i="8"/>
  <c r="AX51" i="8"/>
  <c r="AX52" i="8"/>
  <c r="AX53" i="8"/>
  <c r="AX54" i="8"/>
  <c r="AX55" i="8"/>
  <c r="AX56" i="8"/>
  <c r="AX57" i="8"/>
  <c r="AX58" i="8"/>
  <c r="AX59" i="8"/>
  <c r="AX60" i="8"/>
  <c r="AX61" i="8"/>
  <c r="AX62" i="8"/>
  <c r="AX63" i="8"/>
  <c r="AX64" i="8"/>
  <c r="AX65" i="8"/>
  <c r="AX66" i="8"/>
  <c r="AX67" i="8"/>
  <c r="AX68" i="8"/>
  <c r="AX69" i="8"/>
  <c r="AX70" i="8"/>
  <c r="AX71" i="8"/>
  <c r="AX72" i="8"/>
  <c r="AX73" i="8"/>
  <c r="AX74" i="8"/>
  <c r="AX75" i="8"/>
  <c r="AX76" i="8"/>
  <c r="AX77" i="8"/>
  <c r="AX78" i="8"/>
  <c r="AX79" i="8"/>
  <c r="AX80" i="8"/>
  <c r="AX81" i="8"/>
  <c r="AX82" i="8"/>
  <c r="AX83" i="8"/>
  <c r="AX84" i="8"/>
  <c r="AX85" i="8"/>
  <c r="AX86" i="8"/>
  <c r="AX87" i="8"/>
  <c r="AX88" i="8"/>
  <c r="AX89" i="8"/>
  <c r="AX90" i="8"/>
  <c r="AX10" i="8"/>
  <c r="AW90" i="8"/>
  <c r="AV90" i="8"/>
  <c r="AU90" i="8"/>
  <c r="AT90" i="8"/>
  <c r="AS90" i="8"/>
  <c r="AW89" i="8"/>
  <c r="AV89" i="8"/>
  <c r="AU89" i="8"/>
  <c r="AT89" i="8"/>
  <c r="AS89" i="8"/>
  <c r="AW88" i="8"/>
  <c r="AV88" i="8"/>
  <c r="AU88" i="8"/>
  <c r="AT88" i="8"/>
  <c r="AS88" i="8"/>
  <c r="AW87" i="8"/>
  <c r="AV87" i="8"/>
  <c r="AU87" i="8"/>
  <c r="AT87" i="8"/>
  <c r="AS87" i="8"/>
  <c r="AW86" i="8"/>
  <c r="AV86" i="8"/>
  <c r="AU86" i="8"/>
  <c r="AT86" i="8"/>
  <c r="AS86" i="8"/>
  <c r="AW85" i="8"/>
  <c r="AV85" i="8"/>
  <c r="AU85" i="8"/>
  <c r="AT85" i="8"/>
  <c r="AS85" i="8"/>
  <c r="AW84" i="8"/>
  <c r="AV84" i="8"/>
  <c r="AU84" i="8"/>
  <c r="AT84" i="8"/>
  <c r="AS84" i="8"/>
  <c r="AW83" i="8"/>
  <c r="AV83" i="8"/>
  <c r="AU83" i="8"/>
  <c r="AT83" i="8"/>
  <c r="AS83" i="8"/>
  <c r="AW82" i="8"/>
  <c r="AV82" i="8"/>
  <c r="AU82" i="8"/>
  <c r="AT82" i="8"/>
  <c r="AS82" i="8"/>
  <c r="AW81" i="8"/>
  <c r="AV81" i="8"/>
  <c r="AU81" i="8"/>
  <c r="AT81" i="8"/>
  <c r="AS81" i="8"/>
  <c r="AW80" i="8"/>
  <c r="AV80" i="8"/>
  <c r="AU80" i="8"/>
  <c r="AT80" i="8"/>
  <c r="AS80" i="8"/>
  <c r="AW79" i="8"/>
  <c r="AV79" i="8"/>
  <c r="AU79" i="8"/>
  <c r="AT79" i="8"/>
  <c r="AS79" i="8"/>
  <c r="AW78" i="8"/>
  <c r="AV78" i="8"/>
  <c r="AU78" i="8"/>
  <c r="AT78" i="8"/>
  <c r="AS78" i="8"/>
  <c r="AW77" i="8"/>
  <c r="AV77" i="8"/>
  <c r="AU77" i="8"/>
  <c r="AT77" i="8"/>
  <c r="AS77" i="8"/>
  <c r="AW76" i="8"/>
  <c r="AV76" i="8"/>
  <c r="AU76" i="8"/>
  <c r="AT76" i="8"/>
  <c r="AS76" i="8"/>
  <c r="AW75" i="8"/>
  <c r="AV75" i="8"/>
  <c r="AU75" i="8"/>
  <c r="AT75" i="8"/>
  <c r="AS75" i="8"/>
  <c r="AW74" i="8"/>
  <c r="AV74" i="8"/>
  <c r="AU74" i="8"/>
  <c r="AT74" i="8"/>
  <c r="AS74" i="8"/>
  <c r="AW73" i="8"/>
  <c r="AV73" i="8"/>
  <c r="AU73" i="8"/>
  <c r="AT73" i="8"/>
  <c r="AS73" i="8"/>
  <c r="AW72" i="8"/>
  <c r="AV72" i="8"/>
  <c r="AU72" i="8"/>
  <c r="AT72" i="8"/>
  <c r="AS72" i="8"/>
  <c r="AW71" i="8"/>
  <c r="AV71" i="8"/>
  <c r="AU71" i="8"/>
  <c r="AT71" i="8"/>
  <c r="AS71" i="8"/>
  <c r="AW70" i="8"/>
  <c r="AV70" i="8"/>
  <c r="AU70" i="8"/>
  <c r="AT70" i="8"/>
  <c r="AS70" i="8"/>
  <c r="AW69" i="8"/>
  <c r="AV69" i="8"/>
  <c r="AU69" i="8"/>
  <c r="AT69" i="8"/>
  <c r="AS69" i="8"/>
  <c r="AW68" i="8"/>
  <c r="AV68" i="8"/>
  <c r="AU68" i="8"/>
  <c r="AT68" i="8"/>
  <c r="AS68" i="8"/>
  <c r="AW67" i="8"/>
  <c r="AV67" i="8"/>
  <c r="AU67" i="8"/>
  <c r="AT67" i="8"/>
  <c r="AS67" i="8"/>
  <c r="AW66" i="8"/>
  <c r="AV66" i="8"/>
  <c r="AU66" i="8"/>
  <c r="AT66" i="8"/>
  <c r="AS66" i="8"/>
  <c r="AW65" i="8"/>
  <c r="AV65" i="8"/>
  <c r="AU65" i="8"/>
  <c r="AT65" i="8"/>
  <c r="AS65" i="8"/>
  <c r="AW64" i="8"/>
  <c r="AV64" i="8"/>
  <c r="AU64" i="8"/>
  <c r="AT64" i="8"/>
  <c r="AS64" i="8"/>
  <c r="AW63" i="8"/>
  <c r="AV63" i="8"/>
  <c r="AU63" i="8"/>
  <c r="AT63" i="8"/>
  <c r="AS63" i="8"/>
  <c r="AW62" i="8"/>
  <c r="AV62" i="8"/>
  <c r="AU62" i="8"/>
  <c r="AT62" i="8"/>
  <c r="AS62" i="8"/>
  <c r="AW61" i="8"/>
  <c r="AV61" i="8"/>
  <c r="AU61" i="8"/>
  <c r="AT61" i="8"/>
  <c r="AS61" i="8"/>
  <c r="AW60" i="8"/>
  <c r="AV60" i="8"/>
  <c r="AU60" i="8"/>
  <c r="AT60" i="8"/>
  <c r="AS60" i="8"/>
  <c r="AW59" i="8"/>
  <c r="AV59" i="8"/>
  <c r="AU59" i="8"/>
  <c r="AT59" i="8"/>
  <c r="AS59" i="8"/>
  <c r="AW58" i="8"/>
  <c r="AV58" i="8"/>
  <c r="AU58" i="8"/>
  <c r="AT58" i="8"/>
  <c r="AS58" i="8"/>
  <c r="AW57" i="8"/>
  <c r="AV57" i="8"/>
  <c r="AU57" i="8"/>
  <c r="AT57" i="8"/>
  <c r="AS57" i="8"/>
  <c r="AW56" i="8"/>
  <c r="AV56" i="8"/>
  <c r="AU56" i="8"/>
  <c r="AT56" i="8"/>
  <c r="AS56" i="8"/>
  <c r="AW55" i="8"/>
  <c r="AV55" i="8"/>
  <c r="AU55" i="8"/>
  <c r="AT55" i="8"/>
  <c r="AS55" i="8"/>
  <c r="AW54" i="8"/>
  <c r="AV54" i="8"/>
  <c r="AU54" i="8"/>
  <c r="AT54" i="8"/>
  <c r="AS54" i="8"/>
  <c r="AW53" i="8"/>
  <c r="AV53" i="8"/>
  <c r="AU53" i="8"/>
  <c r="AT53" i="8"/>
  <c r="AS53" i="8"/>
  <c r="AW52" i="8"/>
  <c r="AV52" i="8"/>
  <c r="AU52" i="8"/>
  <c r="AT52" i="8"/>
  <c r="AS52" i="8"/>
  <c r="AW51" i="8"/>
  <c r="AV51" i="8"/>
  <c r="AU51" i="8"/>
  <c r="AT51" i="8"/>
  <c r="AS51" i="8"/>
  <c r="AW50" i="8"/>
  <c r="AV50" i="8"/>
  <c r="AU50" i="8"/>
  <c r="AT50" i="8"/>
  <c r="AS50" i="8"/>
  <c r="AW49" i="8"/>
  <c r="AV49" i="8"/>
  <c r="AU49" i="8"/>
  <c r="AT49" i="8"/>
  <c r="AS49" i="8"/>
  <c r="AW48" i="8"/>
  <c r="AV48" i="8"/>
  <c r="AU48" i="8"/>
  <c r="AT48" i="8"/>
  <c r="AS48" i="8"/>
  <c r="AW47" i="8"/>
  <c r="AV47" i="8"/>
  <c r="AU47" i="8"/>
  <c r="AT47" i="8"/>
  <c r="AS47" i="8"/>
  <c r="AW46" i="8"/>
  <c r="AV46" i="8"/>
  <c r="AU46" i="8"/>
  <c r="AT46" i="8"/>
  <c r="AS46" i="8"/>
  <c r="AW45" i="8"/>
  <c r="AV45" i="8"/>
  <c r="AU45" i="8"/>
  <c r="AT45" i="8"/>
  <c r="AS45" i="8"/>
  <c r="AW44" i="8"/>
  <c r="AV44" i="8"/>
  <c r="AU44" i="8"/>
  <c r="AT44" i="8"/>
  <c r="AS44" i="8"/>
  <c r="AW43" i="8"/>
  <c r="AV43" i="8"/>
  <c r="AU43" i="8"/>
  <c r="AT43" i="8"/>
  <c r="AS43" i="8"/>
  <c r="AW42" i="8"/>
  <c r="AV42" i="8"/>
  <c r="AU42" i="8"/>
  <c r="AT42" i="8"/>
  <c r="AS42" i="8"/>
  <c r="AW41" i="8"/>
  <c r="AV41" i="8"/>
  <c r="AU41" i="8"/>
  <c r="AT41" i="8"/>
  <c r="AS41" i="8"/>
  <c r="AW40" i="8"/>
  <c r="AV40" i="8"/>
  <c r="AU40" i="8"/>
  <c r="AT40" i="8"/>
  <c r="AS40" i="8"/>
  <c r="AW39" i="8"/>
  <c r="AV39" i="8"/>
  <c r="AU39" i="8"/>
  <c r="AT39" i="8"/>
  <c r="AS39" i="8"/>
  <c r="AW38" i="8"/>
  <c r="AV38" i="8"/>
  <c r="AU38" i="8"/>
  <c r="AT38" i="8"/>
  <c r="AS38" i="8"/>
  <c r="AW37" i="8"/>
  <c r="AV37" i="8"/>
  <c r="AU37" i="8"/>
  <c r="AT37" i="8"/>
  <c r="AS37" i="8"/>
  <c r="AW36" i="8"/>
  <c r="AV36" i="8"/>
  <c r="AU36" i="8"/>
  <c r="AT36" i="8"/>
  <c r="AS36" i="8"/>
  <c r="AW35" i="8"/>
  <c r="AV35" i="8"/>
  <c r="AU35" i="8"/>
  <c r="AT35" i="8"/>
  <c r="AS35" i="8"/>
  <c r="AW34" i="8"/>
  <c r="AV34" i="8"/>
  <c r="AU34" i="8"/>
  <c r="AT34" i="8"/>
  <c r="AS34" i="8"/>
  <c r="AW33" i="8"/>
  <c r="AV33" i="8"/>
  <c r="AU33" i="8"/>
  <c r="AT33" i="8"/>
  <c r="AS33" i="8"/>
  <c r="AW32" i="8"/>
  <c r="AV32" i="8"/>
  <c r="AU32" i="8"/>
  <c r="AT32" i="8"/>
  <c r="AS32" i="8"/>
  <c r="AW31" i="8"/>
  <c r="AV31" i="8"/>
  <c r="AU31" i="8"/>
  <c r="AT31" i="8"/>
  <c r="AS31" i="8"/>
  <c r="AW30" i="8"/>
  <c r="AV30" i="8"/>
  <c r="AU30" i="8"/>
  <c r="AT30" i="8"/>
  <c r="AS30" i="8"/>
  <c r="AW29" i="8"/>
  <c r="AV29" i="8"/>
  <c r="AU29" i="8"/>
  <c r="AT29" i="8"/>
  <c r="AS29" i="8"/>
  <c r="AW28" i="8"/>
  <c r="AV28" i="8"/>
  <c r="AU28" i="8"/>
  <c r="AT28" i="8"/>
  <c r="AS28" i="8"/>
  <c r="AW27" i="8"/>
  <c r="AV27" i="8"/>
  <c r="AU27" i="8"/>
  <c r="AT27" i="8"/>
  <c r="AS27" i="8"/>
  <c r="AW26" i="8"/>
  <c r="AV26" i="8"/>
  <c r="AU26" i="8"/>
  <c r="AT26" i="8"/>
  <c r="AS26" i="8"/>
  <c r="AW25" i="8"/>
  <c r="AV25" i="8"/>
  <c r="AU25" i="8"/>
  <c r="AT25" i="8"/>
  <c r="AS25" i="8"/>
  <c r="AW24" i="8"/>
  <c r="AV24" i="8"/>
  <c r="AU24" i="8"/>
  <c r="AT24" i="8"/>
  <c r="AS24" i="8"/>
  <c r="AW23" i="8"/>
  <c r="AV23" i="8"/>
  <c r="AU23" i="8"/>
  <c r="AT23" i="8"/>
  <c r="AS23" i="8"/>
  <c r="AW22" i="8"/>
  <c r="AV22" i="8"/>
  <c r="AU22" i="8"/>
  <c r="AT22" i="8"/>
  <c r="AS22" i="8"/>
  <c r="AW21" i="8"/>
  <c r="AV21" i="8"/>
  <c r="AU21" i="8"/>
  <c r="AT21" i="8"/>
  <c r="AS21" i="8"/>
  <c r="AW20" i="8"/>
  <c r="AV20" i="8"/>
  <c r="AU20" i="8"/>
  <c r="AT20" i="8"/>
  <c r="AS20" i="8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5" i="8"/>
  <c r="AV15" i="8"/>
  <c r="AU15" i="8"/>
  <c r="AT15" i="8"/>
  <c r="AS15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W11" i="8"/>
  <c r="AV11" i="8"/>
  <c r="AU11" i="8"/>
  <c r="AT11" i="8"/>
  <c r="AS11" i="8"/>
  <c r="AW10" i="8"/>
  <c r="AV10" i="8"/>
  <c r="AU10" i="8"/>
  <c r="AT10" i="8"/>
  <c r="AS10" i="8"/>
  <c r="C15" i="8"/>
  <c r="C16" i="8"/>
  <c r="C17" i="8"/>
  <c r="C18" i="8"/>
  <c r="C19" i="8"/>
  <c r="C21" i="8"/>
  <c r="C23" i="8"/>
  <c r="C24" i="8"/>
  <c r="C25" i="8"/>
  <c r="C26" i="8"/>
  <c r="C27" i="8"/>
  <c r="C29" i="8"/>
  <c r="C31" i="8"/>
  <c r="C32" i="8"/>
  <c r="C33" i="8"/>
  <c r="C34" i="8"/>
  <c r="C35" i="8"/>
  <c r="C36" i="8"/>
  <c r="C37" i="8"/>
  <c r="C39" i="8"/>
  <c r="C40" i="8"/>
  <c r="C41" i="8"/>
  <c r="C42" i="8"/>
  <c r="C43" i="8"/>
  <c r="C44" i="8"/>
  <c r="C45" i="8"/>
  <c r="C47" i="8"/>
  <c r="C48" i="8"/>
  <c r="C49" i="8"/>
  <c r="C50" i="8"/>
  <c r="C51" i="8"/>
  <c r="C52" i="8"/>
  <c r="C53" i="8"/>
  <c r="C55" i="8"/>
  <c r="C56" i="8"/>
  <c r="C57" i="8"/>
  <c r="C58" i="8"/>
  <c r="C59" i="8"/>
  <c r="C60" i="8"/>
  <c r="C61" i="8"/>
  <c r="C63" i="8"/>
  <c r="C64" i="8"/>
  <c r="C65" i="8"/>
  <c r="C66" i="8"/>
  <c r="C67" i="8"/>
  <c r="C68" i="8"/>
  <c r="C69" i="8"/>
  <c r="C71" i="8"/>
  <c r="C72" i="8"/>
  <c r="C73" i="8"/>
  <c r="C74" i="8"/>
  <c r="C75" i="8"/>
  <c r="C76" i="8"/>
  <c r="C77" i="8"/>
  <c r="C79" i="8"/>
  <c r="C80" i="8"/>
  <c r="C81" i="8"/>
  <c r="C82" i="8"/>
  <c r="C83" i="8"/>
  <c r="C84" i="8"/>
  <c r="C85" i="8"/>
  <c r="C87" i="8"/>
  <c r="C88" i="8"/>
  <c r="C89" i="8"/>
  <c r="C90" i="8"/>
  <c r="C91" i="8"/>
  <c r="C92" i="8"/>
  <c r="C93" i="8"/>
  <c r="C14" i="8"/>
  <c r="O41" i="8"/>
  <c r="L24" i="8"/>
  <c r="L32" i="8"/>
  <c r="L40" i="8"/>
  <c r="L48" i="8"/>
  <c r="L50" i="8"/>
  <c r="L30" i="8"/>
  <c r="Q95" i="8"/>
  <c r="R95" i="8"/>
  <c r="S95" i="8"/>
  <c r="T95" i="8"/>
  <c r="U95" i="8"/>
  <c r="Q96" i="8"/>
  <c r="R96" i="8"/>
  <c r="S96" i="8"/>
  <c r="T96" i="8"/>
  <c r="U96" i="8"/>
  <c r="Q97" i="8"/>
  <c r="R97" i="8"/>
  <c r="S97" i="8"/>
  <c r="T97" i="8"/>
  <c r="U97" i="8"/>
  <c r="Q98" i="8"/>
  <c r="R98" i="8"/>
  <c r="S98" i="8"/>
  <c r="T98" i="8"/>
  <c r="U98" i="8"/>
  <c r="Q99" i="8"/>
  <c r="R99" i="8"/>
  <c r="S99" i="8"/>
  <c r="T99" i="8"/>
  <c r="U99" i="8"/>
  <c r="Q100" i="8"/>
  <c r="R100" i="8"/>
  <c r="S100" i="8"/>
  <c r="T100" i="8"/>
  <c r="U100" i="8"/>
  <c r="Q101" i="8"/>
  <c r="R101" i="8"/>
  <c r="S101" i="8"/>
  <c r="T101" i="8"/>
  <c r="U101" i="8"/>
  <c r="Q102" i="8"/>
  <c r="R102" i="8"/>
  <c r="S102" i="8"/>
  <c r="T102" i="8"/>
  <c r="U102" i="8"/>
  <c r="Q103" i="8"/>
  <c r="R103" i="8"/>
  <c r="S103" i="8"/>
  <c r="T103" i="8"/>
  <c r="U103" i="8"/>
  <c r="Q104" i="8"/>
  <c r="R104" i="8"/>
  <c r="S104" i="8"/>
  <c r="T104" i="8"/>
  <c r="U104" i="8"/>
  <c r="P94" i="8"/>
  <c r="N94" i="8"/>
  <c r="L94" i="8"/>
  <c r="J94" i="8"/>
  <c r="P93" i="8"/>
  <c r="N93" i="8"/>
  <c r="L93" i="8"/>
  <c r="J93" i="8"/>
  <c r="P92" i="8"/>
  <c r="N92" i="8"/>
  <c r="L92" i="8"/>
  <c r="J92" i="8"/>
  <c r="P91" i="8"/>
  <c r="N91" i="8"/>
  <c r="L91" i="8"/>
  <c r="J91" i="8"/>
  <c r="P90" i="8"/>
  <c r="N90" i="8"/>
  <c r="L90" i="8"/>
  <c r="J90" i="8"/>
  <c r="P89" i="8"/>
  <c r="N89" i="8"/>
  <c r="L89" i="8"/>
  <c r="J89" i="8"/>
  <c r="P88" i="8"/>
  <c r="N88" i="8"/>
  <c r="L88" i="8"/>
  <c r="J88" i="8"/>
  <c r="P87" i="8"/>
  <c r="N87" i="8"/>
  <c r="L87" i="8"/>
  <c r="J87" i="8"/>
  <c r="P86" i="8"/>
  <c r="N86" i="8"/>
  <c r="L86" i="8"/>
  <c r="J86" i="8"/>
  <c r="P85" i="8"/>
  <c r="N85" i="8"/>
  <c r="L85" i="8"/>
  <c r="J85" i="8"/>
  <c r="P84" i="8"/>
  <c r="N84" i="8"/>
  <c r="L84" i="8"/>
  <c r="J84" i="8"/>
  <c r="P83" i="8"/>
  <c r="N83" i="8"/>
  <c r="L83" i="8"/>
  <c r="J83" i="8"/>
  <c r="P82" i="8"/>
  <c r="N82" i="8"/>
  <c r="L82" i="8"/>
  <c r="J82" i="8"/>
  <c r="P81" i="8"/>
  <c r="N81" i="8"/>
  <c r="L81" i="8"/>
  <c r="J81" i="8"/>
  <c r="P80" i="8"/>
  <c r="N80" i="8"/>
  <c r="L80" i="8"/>
  <c r="J80" i="8"/>
  <c r="P79" i="8"/>
  <c r="N79" i="8"/>
  <c r="L79" i="8"/>
  <c r="J79" i="8"/>
  <c r="P78" i="8"/>
  <c r="N78" i="8"/>
  <c r="L78" i="8"/>
  <c r="J78" i="8"/>
  <c r="P77" i="8"/>
  <c r="N77" i="8"/>
  <c r="L77" i="8"/>
  <c r="J77" i="8"/>
  <c r="P76" i="8"/>
  <c r="N76" i="8"/>
  <c r="L76" i="8"/>
  <c r="J76" i="8"/>
  <c r="P75" i="8"/>
  <c r="N75" i="8"/>
  <c r="L75" i="8"/>
  <c r="J75" i="8"/>
  <c r="P74" i="8"/>
  <c r="N74" i="8"/>
  <c r="L74" i="8"/>
  <c r="J74" i="8"/>
  <c r="P73" i="8"/>
  <c r="N73" i="8"/>
  <c r="L73" i="8"/>
  <c r="J73" i="8"/>
  <c r="P72" i="8"/>
  <c r="N72" i="8"/>
  <c r="L72" i="8"/>
  <c r="J72" i="8"/>
  <c r="P71" i="8"/>
  <c r="N71" i="8"/>
  <c r="L71" i="8"/>
  <c r="J71" i="8"/>
  <c r="P70" i="8"/>
  <c r="N70" i="8"/>
  <c r="L70" i="8"/>
  <c r="J70" i="8"/>
  <c r="P69" i="8"/>
  <c r="N69" i="8"/>
  <c r="L69" i="8"/>
  <c r="J69" i="8"/>
  <c r="P68" i="8"/>
  <c r="N68" i="8"/>
  <c r="L68" i="8"/>
  <c r="J68" i="8"/>
  <c r="P67" i="8"/>
  <c r="N67" i="8"/>
  <c r="L67" i="8"/>
  <c r="J67" i="8"/>
  <c r="P66" i="8"/>
  <c r="N66" i="8"/>
  <c r="L66" i="8"/>
  <c r="J66" i="8"/>
  <c r="P65" i="8"/>
  <c r="N65" i="8"/>
  <c r="L65" i="8"/>
  <c r="J65" i="8"/>
  <c r="P64" i="8"/>
  <c r="N64" i="8"/>
  <c r="L64" i="8"/>
  <c r="J64" i="8"/>
  <c r="P63" i="8"/>
  <c r="N63" i="8"/>
  <c r="L63" i="8"/>
  <c r="J63" i="8"/>
  <c r="P62" i="8"/>
  <c r="N62" i="8"/>
  <c r="L62" i="8"/>
  <c r="J62" i="8"/>
  <c r="P61" i="8"/>
  <c r="N61" i="8"/>
  <c r="L61" i="8"/>
  <c r="J61" i="8"/>
  <c r="P60" i="8"/>
  <c r="N60" i="8"/>
  <c r="L60" i="8"/>
  <c r="J60" i="8"/>
  <c r="P59" i="8"/>
  <c r="N59" i="8"/>
  <c r="L59" i="8"/>
  <c r="J59" i="8"/>
  <c r="P58" i="8"/>
  <c r="N58" i="8"/>
  <c r="L58" i="8"/>
  <c r="J58" i="8"/>
  <c r="P57" i="8"/>
  <c r="N57" i="8"/>
  <c r="L57" i="8"/>
  <c r="J57" i="8"/>
  <c r="P56" i="8"/>
  <c r="N56" i="8"/>
  <c r="L56" i="8"/>
  <c r="J56" i="8"/>
  <c r="P55" i="8"/>
  <c r="N55" i="8"/>
  <c r="L55" i="8"/>
  <c r="J55" i="8"/>
  <c r="P54" i="8"/>
  <c r="N54" i="8"/>
  <c r="L54" i="8"/>
  <c r="J54" i="8"/>
  <c r="P53" i="8"/>
  <c r="N53" i="8"/>
  <c r="L53" i="8"/>
  <c r="J53" i="8"/>
  <c r="P52" i="8"/>
  <c r="N52" i="8"/>
  <c r="L52" i="8"/>
  <c r="J52" i="8"/>
  <c r="O44" i="8"/>
  <c r="O28" i="8"/>
  <c r="O1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0" i="8"/>
  <c r="Y83" i="11" l="1"/>
  <c r="Z90" i="11"/>
  <c r="V83" i="11"/>
  <c r="Y80" i="11"/>
  <c r="W84" i="11"/>
  <c r="Z76" i="11"/>
  <c r="W76" i="11"/>
  <c r="W78" i="11"/>
  <c r="W80" i="11"/>
  <c r="Y84" i="11"/>
  <c r="W55" i="11"/>
  <c r="Z85" i="11"/>
  <c r="V85" i="11"/>
  <c r="V77" i="11"/>
  <c r="W92" i="11"/>
  <c r="W82" i="11"/>
  <c r="Y50" i="11"/>
  <c r="Y41" i="11"/>
  <c r="Y40" i="11"/>
  <c r="Y47" i="11"/>
  <c r="Y45" i="11"/>
  <c r="Y57" i="11"/>
  <c r="Y29" i="11"/>
  <c r="Y68" i="11"/>
  <c r="Y79" i="11"/>
  <c r="Y16" i="11"/>
  <c r="Y89" i="11"/>
  <c r="Y77" i="11"/>
  <c r="Y86" i="11"/>
  <c r="Z73" i="11"/>
  <c r="Z94" i="11"/>
  <c r="W29" i="11"/>
  <c r="Y65" i="11"/>
  <c r="Y94" i="11"/>
  <c r="V93" i="11"/>
  <c r="W79" i="11"/>
  <c r="Z75" i="11"/>
  <c r="Z60" i="11"/>
  <c r="Z27" i="11"/>
  <c r="Z81" i="11"/>
  <c r="Y21" i="11"/>
  <c r="Y42" i="11"/>
  <c r="Z68" i="11"/>
  <c r="Y28" i="11"/>
  <c r="W43" i="11"/>
  <c r="V89" i="11"/>
  <c r="Z38" i="11"/>
  <c r="W47" i="11"/>
  <c r="W69" i="11"/>
  <c r="V27" i="11"/>
  <c r="V51" i="11"/>
  <c r="Z48" i="11"/>
  <c r="V61" i="11"/>
  <c r="W32" i="11"/>
  <c r="Z17" i="11"/>
  <c r="W65" i="11"/>
  <c r="W60" i="11"/>
  <c r="Y53" i="11"/>
  <c r="Y17" i="11"/>
  <c r="Z43" i="11"/>
  <c r="Y30" i="11"/>
  <c r="Z61" i="11"/>
  <c r="Z91" i="11"/>
  <c r="Z92" i="11"/>
  <c r="V87" i="11"/>
  <c r="W90" i="11"/>
  <c r="W73" i="11"/>
  <c r="V82" i="11"/>
  <c r="Z24" i="11"/>
  <c r="Y87" i="11"/>
  <c r="V79" i="11"/>
  <c r="V21" i="11"/>
  <c r="W85" i="11"/>
  <c r="W81" i="11"/>
  <c r="Z83" i="11"/>
  <c r="V88" i="11"/>
  <c r="W36" i="11"/>
  <c r="W86" i="11"/>
  <c r="W59" i="11"/>
  <c r="W21" i="11"/>
  <c r="W75" i="11"/>
  <c r="W46" i="11"/>
  <c r="W72" i="11"/>
  <c r="W14" i="11"/>
  <c r="W31" i="11"/>
  <c r="W93" i="11"/>
  <c r="Z57" i="11"/>
  <c r="Y85" i="11"/>
  <c r="Z87" i="11"/>
  <c r="Z93" i="11"/>
  <c r="Z53" i="11"/>
  <c r="Z19" i="11"/>
  <c r="Y90" i="11"/>
  <c r="Z42" i="11"/>
  <c r="Z28" i="11"/>
  <c r="Z21" i="11"/>
  <c r="Z66" i="11"/>
  <c r="Z54" i="11"/>
  <c r="Z52" i="11"/>
  <c r="Z74" i="11"/>
  <c r="Z15" i="11"/>
  <c r="Z29" i="11"/>
  <c r="V75" i="11"/>
  <c r="V46" i="11"/>
  <c r="V29" i="11"/>
  <c r="V94" i="11"/>
  <c r="V71" i="11"/>
  <c r="V20" i="11"/>
  <c r="V80" i="11"/>
  <c r="V67" i="11"/>
  <c r="Z89" i="11"/>
  <c r="Y93" i="11"/>
  <c r="Z67" i="11"/>
  <c r="Y51" i="11"/>
  <c r="V33" i="11"/>
  <c r="Y19" i="11"/>
  <c r="Z20" i="11"/>
  <c r="V28" i="11"/>
  <c r="V78" i="11"/>
  <c r="Y63" i="11"/>
  <c r="X61" i="11"/>
  <c r="X31" i="11"/>
  <c r="Y88" i="11"/>
  <c r="X29" i="11"/>
  <c r="Y54" i="11"/>
  <c r="Y20" i="11"/>
  <c r="V23" i="11"/>
  <c r="Y70" i="11"/>
  <c r="X41" i="11"/>
  <c r="V34" i="11"/>
  <c r="V90" i="11"/>
  <c r="Z22" i="11"/>
  <c r="Y69" i="11"/>
  <c r="Y27" i="11"/>
  <c r="Y92" i="11"/>
  <c r="X55" i="11"/>
  <c r="W24" i="11"/>
  <c r="W68" i="11"/>
  <c r="W48" i="11"/>
  <c r="W77" i="11"/>
  <c r="R91" i="11"/>
  <c r="X91" i="11" s="1"/>
  <c r="W41" i="11"/>
  <c r="X93" i="11"/>
  <c r="X80" i="11"/>
  <c r="X76" i="11"/>
  <c r="X23" i="11"/>
  <c r="Y33" i="11"/>
  <c r="X70" i="11"/>
  <c r="X14" i="11"/>
  <c r="Z25" i="11"/>
  <c r="Z23" i="11"/>
  <c r="V65" i="11"/>
  <c r="V84" i="11"/>
  <c r="Y36" i="11"/>
  <c r="V60" i="11"/>
  <c r="Z88" i="11"/>
  <c r="Y22" i="11"/>
  <c r="V40" i="11"/>
  <c r="X16" i="11"/>
  <c r="X56" i="11"/>
  <c r="Y66" i="11"/>
  <c r="Z36" i="11"/>
  <c r="V49" i="11"/>
  <c r="Y56" i="11"/>
  <c r="Z82" i="11"/>
  <c r="Z69" i="11"/>
  <c r="V58" i="11"/>
  <c r="X43" i="11"/>
  <c r="X25" i="11"/>
  <c r="X64" i="11"/>
  <c r="X79" i="11"/>
  <c r="Y52" i="11"/>
  <c r="Y49" i="11"/>
  <c r="Y74" i="11"/>
  <c r="Z33" i="11"/>
  <c r="Z30" i="11"/>
  <c r="Z71" i="11"/>
  <c r="X75" i="11"/>
  <c r="W38" i="11"/>
  <c r="W51" i="11"/>
  <c r="W74" i="11"/>
  <c r="W87" i="11"/>
  <c r="W28" i="11"/>
  <c r="W42" i="11"/>
  <c r="W20" i="11"/>
  <c r="W16" i="11"/>
  <c r="V91" i="11"/>
  <c r="Y25" i="11"/>
  <c r="V52" i="11"/>
  <c r="Y14" i="11"/>
  <c r="V45" i="11"/>
  <c r="X15" i="11"/>
  <c r="Z18" i="11"/>
  <c r="Z14" i="11"/>
  <c r="Z56" i="11"/>
  <c r="Y82" i="11"/>
  <c r="X22" i="11"/>
  <c r="V31" i="11"/>
  <c r="Y15" i="11"/>
  <c r="Z70" i="11"/>
  <c r="X21" i="11"/>
  <c r="X32" i="11"/>
  <c r="Y31" i="11"/>
  <c r="Y67" i="11"/>
  <c r="V37" i="11"/>
  <c r="Z46" i="11"/>
  <c r="Y75" i="11"/>
  <c r="D75" i="11" s="1"/>
  <c r="Z35" i="11"/>
  <c r="X73" i="11"/>
  <c r="V41" i="11"/>
  <c r="V59" i="11"/>
  <c r="Y55" i="11"/>
  <c r="V16" i="11"/>
  <c r="Z39" i="11"/>
  <c r="V55" i="11"/>
  <c r="Y43" i="11"/>
  <c r="Y61" i="11"/>
  <c r="Y58" i="11"/>
  <c r="V35" i="11"/>
  <c r="V30" i="11"/>
  <c r="X52" i="11"/>
  <c r="V70" i="11"/>
  <c r="V64" i="11"/>
  <c r="W40" i="11"/>
  <c r="W27" i="11"/>
  <c r="W88" i="11"/>
  <c r="W83" i="11"/>
  <c r="W17" i="11"/>
  <c r="W39" i="11"/>
  <c r="W30" i="11"/>
  <c r="W89" i="11"/>
  <c r="X57" i="11"/>
  <c r="X24" i="11"/>
  <c r="V32" i="11"/>
  <c r="X20" i="11"/>
  <c r="Z26" i="11"/>
  <c r="Z32" i="11"/>
  <c r="Y73" i="11"/>
  <c r="Z31" i="11"/>
  <c r="V69" i="11"/>
  <c r="Y91" i="11"/>
  <c r="X33" i="11"/>
  <c r="V44" i="11"/>
  <c r="X35" i="11"/>
  <c r="X47" i="11"/>
  <c r="V53" i="11"/>
  <c r="Y60" i="11"/>
  <c r="X58" i="11"/>
  <c r="X18" i="11"/>
  <c r="V68" i="11"/>
  <c r="X34" i="11"/>
  <c r="V48" i="11"/>
  <c r="Y24" i="11"/>
  <c r="V63" i="11"/>
  <c r="V50" i="11"/>
  <c r="Z41" i="11"/>
  <c r="X68" i="11"/>
  <c r="Z50" i="11"/>
  <c r="V26" i="11"/>
  <c r="Z44" i="11"/>
  <c r="Z80" i="11"/>
  <c r="X63" i="11"/>
  <c r="Z79" i="11"/>
  <c r="W61" i="11"/>
  <c r="W54" i="11"/>
  <c r="W19" i="11"/>
  <c r="W70" i="11"/>
  <c r="W58" i="11"/>
  <c r="W18" i="11"/>
  <c r="W22" i="11"/>
  <c r="X53" i="11"/>
  <c r="X62" i="11"/>
  <c r="X37" i="11"/>
  <c r="Z63" i="11"/>
  <c r="Y18" i="11"/>
  <c r="V14" i="11"/>
  <c r="D14" i="11" s="1"/>
  <c r="X26" i="11"/>
  <c r="Z64" i="11"/>
  <c r="Z77" i="11"/>
  <c r="V47" i="11"/>
  <c r="V57" i="11"/>
  <c r="V19" i="11"/>
  <c r="X28" i="11"/>
  <c r="Y71" i="11"/>
  <c r="Y23" i="11"/>
  <c r="V42" i="11"/>
  <c r="Y78" i="11"/>
  <c r="Y37" i="11"/>
  <c r="X40" i="11"/>
  <c r="X84" i="11"/>
  <c r="V76" i="11"/>
  <c r="X67" i="11"/>
  <c r="X17" i="11"/>
  <c r="X44" i="11"/>
  <c r="V66" i="11"/>
  <c r="V62" i="11"/>
  <c r="Z86" i="11"/>
  <c r="Z65" i="11"/>
  <c r="Z62" i="11"/>
  <c r="W56" i="11"/>
  <c r="W23" i="11"/>
  <c r="W33" i="11"/>
  <c r="W44" i="11"/>
  <c r="W50" i="11"/>
  <c r="W35" i="11"/>
  <c r="D35" i="11" s="1"/>
  <c r="W66" i="11"/>
  <c r="V39" i="11"/>
  <c r="W71" i="11"/>
  <c r="W25" i="11"/>
  <c r="Y46" i="11"/>
  <c r="Y39" i="11"/>
  <c r="V17" i="11"/>
  <c r="D17" i="11" s="1"/>
  <c r="Y44" i="11"/>
  <c r="Y34" i="11"/>
  <c r="Z55" i="11"/>
  <c r="Y32" i="11"/>
  <c r="X36" i="11"/>
  <c r="X59" i="11"/>
  <c r="V36" i="11"/>
  <c r="D36" i="11" s="1"/>
  <c r="V24" i="11"/>
  <c r="Y35" i="11"/>
  <c r="X48" i="11"/>
  <c r="V74" i="11"/>
  <c r="V72" i="11"/>
  <c r="X49" i="11"/>
  <c r="Y64" i="11"/>
  <c r="Z72" i="11"/>
  <c r="Z49" i="11"/>
  <c r="X50" i="11"/>
  <c r="V54" i="11"/>
  <c r="Y48" i="11"/>
  <c r="V15" i="11"/>
  <c r="Y38" i="11"/>
  <c r="X89" i="11"/>
  <c r="V81" i="11"/>
  <c r="V92" i="11"/>
  <c r="Y81" i="11"/>
  <c r="Z51" i="11"/>
  <c r="W45" i="11"/>
  <c r="W53" i="11"/>
  <c r="D53" i="11" s="1"/>
  <c r="W57" i="11"/>
  <c r="W52" i="11"/>
  <c r="W34" i="11"/>
  <c r="W62" i="11"/>
  <c r="W91" i="11"/>
  <c r="D91" i="11" s="1"/>
  <c r="V73" i="11"/>
  <c r="D73" i="11" s="1"/>
  <c r="V18" i="11"/>
  <c r="D18" i="11" s="1"/>
  <c r="V25" i="11"/>
  <c r="D25" i="11" s="1"/>
  <c r="V86" i="11"/>
  <c r="Y72" i="11"/>
  <c r="V56" i="11"/>
  <c r="D56" i="11" s="1"/>
  <c r="Z45" i="11"/>
  <c r="X83" i="11"/>
  <c r="D83" i="11" s="1"/>
  <c r="Y76" i="11"/>
  <c r="X85" i="11"/>
  <c r="X77" i="11"/>
  <c r="D77" i="11" s="1"/>
  <c r="X38" i="11"/>
  <c r="Z47" i="11"/>
  <c r="Z58" i="11"/>
  <c r="Z78" i="11"/>
  <c r="V38" i="11"/>
  <c r="D38" i="11" s="1"/>
  <c r="Z40" i="11"/>
  <c r="Y59" i="11"/>
  <c r="D59" i="11" s="1"/>
  <c r="V22" i="11"/>
  <c r="Y26" i="11"/>
  <c r="X78" i="11"/>
  <c r="Y62" i="11"/>
  <c r="Z84" i="11"/>
  <c r="X39" i="11"/>
  <c r="X27" i="11"/>
  <c r="D27" i="11" s="1"/>
  <c r="Z34" i="11"/>
  <c r="D34" i="11" s="1"/>
  <c r="Z16" i="11"/>
  <c r="V43" i="11"/>
  <c r="Z59" i="11"/>
  <c r="Z37" i="11"/>
  <c r="D37" i="11" s="1"/>
  <c r="W67" i="11"/>
  <c r="D67" i="11" s="1"/>
  <c r="W63" i="11"/>
  <c r="D63" i="11" s="1"/>
  <c r="W64" i="11"/>
  <c r="W94" i="11"/>
  <c r="W49" i="11"/>
  <c r="D49" i="11" s="1"/>
  <c r="W26" i="11"/>
  <c r="W37" i="11"/>
  <c r="W15" i="11"/>
  <c r="D15" i="11" s="1"/>
  <c r="D80" i="11"/>
  <c r="D41" i="11"/>
  <c r="D68" i="11"/>
  <c r="D93" i="11"/>
  <c r="D84" i="11"/>
  <c r="D31" i="11"/>
  <c r="D22" i="11"/>
  <c r="D23" i="11"/>
  <c r="D29" i="11"/>
  <c r="D47" i="11"/>
  <c r="D57" i="11"/>
  <c r="D85" i="11"/>
  <c r="D52" i="11"/>
  <c r="D32" i="11"/>
  <c r="D78" i="11"/>
  <c r="D24" i="11"/>
  <c r="Z20" i="10"/>
  <c r="V70" i="10"/>
  <c r="V22" i="10"/>
  <c r="Z86" i="10"/>
  <c r="W65" i="10"/>
  <c r="Z49" i="10"/>
  <c r="W46" i="10"/>
  <c r="V26" i="10"/>
  <c r="Z71" i="10"/>
  <c r="W31" i="10"/>
  <c r="V15" i="10"/>
  <c r="V91" i="10"/>
  <c r="W30" i="10"/>
  <c r="W23" i="10"/>
  <c r="W21" i="10"/>
  <c r="X86" i="10"/>
  <c r="W76" i="10"/>
  <c r="V27" i="10"/>
  <c r="V72" i="10"/>
  <c r="V74" i="10"/>
  <c r="V36" i="10"/>
  <c r="V60" i="10"/>
  <c r="Z85" i="10"/>
  <c r="V49" i="10"/>
  <c r="V40" i="10"/>
  <c r="W67" i="10"/>
  <c r="Y20" i="10"/>
  <c r="Z74" i="10"/>
  <c r="V37" i="10"/>
  <c r="Z45" i="10"/>
  <c r="V48" i="10"/>
  <c r="Z84" i="10"/>
  <c r="V25" i="10"/>
  <c r="W94" i="10"/>
  <c r="V18" i="10"/>
  <c r="V68" i="10"/>
  <c r="Z61" i="10"/>
  <c r="V62" i="10"/>
  <c r="Z34" i="10"/>
  <c r="Z89" i="10"/>
  <c r="W69" i="10"/>
  <c r="Z54" i="10"/>
  <c r="Z88" i="10"/>
  <c r="Z83" i="10"/>
  <c r="V64" i="10"/>
  <c r="Z37" i="10"/>
  <c r="V75" i="10"/>
  <c r="V65" i="10"/>
  <c r="V67" i="10"/>
  <c r="X57" i="10"/>
  <c r="V94" i="10"/>
  <c r="V59" i="10"/>
  <c r="V43" i="10"/>
  <c r="V89" i="10"/>
  <c r="V35" i="10"/>
  <c r="V90" i="10"/>
  <c r="V63" i="10"/>
  <c r="V88" i="10"/>
  <c r="Z50" i="10"/>
  <c r="V57" i="10"/>
  <c r="W70" i="10"/>
  <c r="W51" i="10"/>
  <c r="X65" i="10"/>
  <c r="V56" i="10"/>
  <c r="V83" i="10"/>
  <c r="X26" i="10"/>
  <c r="X36" i="10"/>
  <c r="V69" i="10"/>
  <c r="V23" i="10"/>
  <c r="V34" i="10"/>
  <c r="V42" i="10"/>
  <c r="V73" i="10"/>
  <c r="V38" i="10"/>
  <c r="V92" i="10"/>
  <c r="W82" i="10"/>
  <c r="W86" i="10"/>
  <c r="W91" i="10"/>
  <c r="W88" i="10"/>
  <c r="W77" i="10"/>
  <c r="X89" i="10"/>
  <c r="X80" i="10"/>
  <c r="Y16" i="10"/>
  <c r="X23" i="10"/>
  <c r="X47" i="10"/>
  <c r="V14" i="10"/>
  <c r="V85" i="10"/>
  <c r="V20" i="10"/>
  <c r="V93" i="10"/>
  <c r="V61" i="10"/>
  <c r="V50" i="10"/>
  <c r="V84" i="10"/>
  <c r="V44" i="10"/>
  <c r="W66" i="10"/>
  <c r="V58" i="10"/>
  <c r="W20" i="10"/>
  <c r="W25" i="10"/>
  <c r="W54" i="10"/>
  <c r="V28" i="10"/>
  <c r="V51" i="10"/>
  <c r="V54" i="10"/>
  <c r="V79" i="10"/>
  <c r="V16" i="10"/>
  <c r="V21" i="10"/>
  <c r="V81" i="10"/>
  <c r="V32" i="10"/>
  <c r="V71" i="10"/>
  <c r="X62" i="10"/>
  <c r="V19" i="10"/>
  <c r="W83" i="10"/>
  <c r="W93" i="10"/>
  <c r="V78" i="10"/>
  <c r="V80" i="10"/>
  <c r="W38" i="10"/>
  <c r="Y15" i="10"/>
  <c r="W53" i="10"/>
  <c r="V76" i="10"/>
  <c r="X27" i="10"/>
  <c r="V39" i="10"/>
  <c r="V66" i="10"/>
  <c r="V33" i="10"/>
  <c r="V24" i="10"/>
  <c r="X44" i="10"/>
  <c r="V41" i="10"/>
  <c r="V82" i="10"/>
  <c r="X35" i="10"/>
  <c r="V86" i="10"/>
  <c r="V31" i="10"/>
  <c r="W35" i="10"/>
  <c r="V17" i="10"/>
  <c r="W56" i="10"/>
  <c r="W80" i="10"/>
  <c r="V55" i="10"/>
  <c r="V30" i="10"/>
  <c r="V45" i="10"/>
  <c r="V52" i="10"/>
  <c r="V53" i="10"/>
  <c r="V46" i="10"/>
  <c r="V47" i="10"/>
  <c r="V77" i="10"/>
  <c r="V87" i="10"/>
  <c r="V29" i="10"/>
  <c r="W45" i="10"/>
  <c r="W60" i="10"/>
  <c r="W90" i="10"/>
  <c r="Y27" i="10"/>
  <c r="Y93" i="10"/>
  <c r="Y21" i="10"/>
  <c r="Y57" i="10"/>
  <c r="Y42" i="10"/>
  <c r="Y47" i="10"/>
  <c r="Y26" i="10"/>
  <c r="Y84" i="10"/>
  <c r="Y66" i="10"/>
  <c r="Z46" i="10"/>
  <c r="Y31" i="10"/>
  <c r="Y67" i="10"/>
  <c r="Z91" i="10"/>
  <c r="Y35" i="10"/>
  <c r="X75" i="10"/>
  <c r="Y19" i="10"/>
  <c r="Y81" i="10"/>
  <c r="Y76" i="10"/>
  <c r="X41" i="10"/>
  <c r="X37" i="10"/>
  <c r="Y78" i="10"/>
  <c r="Z64" i="10"/>
  <c r="Z82" i="10"/>
  <c r="Z39" i="10"/>
  <c r="Y28" i="10"/>
  <c r="X87" i="10"/>
  <c r="Z21" i="10"/>
  <c r="X81" i="10"/>
  <c r="Y53" i="10"/>
  <c r="Y88" i="10"/>
  <c r="X68" i="10"/>
  <c r="Y48" i="10"/>
  <c r="Y50" i="10"/>
  <c r="Y30" i="10"/>
  <c r="Y68" i="10"/>
  <c r="Y74" i="10"/>
  <c r="X79" i="10"/>
  <c r="Y45" i="10"/>
  <c r="Z36" i="10"/>
  <c r="Z51" i="10"/>
  <c r="Y22" i="10"/>
  <c r="X56" i="10"/>
  <c r="X28" i="10"/>
  <c r="X50" i="10"/>
  <c r="Z92" i="10"/>
  <c r="X84" i="10"/>
  <c r="Z18" i="10"/>
  <c r="Y44" i="10"/>
  <c r="Z94" i="10"/>
  <c r="X45" i="10"/>
  <c r="X48" i="10"/>
  <c r="Y92" i="10"/>
  <c r="Z78" i="10"/>
  <c r="Y52" i="10"/>
  <c r="Y77" i="10"/>
  <c r="Z72" i="10"/>
  <c r="X30" i="10"/>
  <c r="Z25" i="10"/>
  <c r="Z27" i="10"/>
  <c r="Y56" i="10"/>
  <c r="Z76" i="10"/>
  <c r="Z47" i="10"/>
  <c r="X39" i="10"/>
  <c r="Z87" i="10"/>
  <c r="Z70" i="10"/>
  <c r="Y73" i="10"/>
  <c r="Y58" i="10"/>
  <c r="Y94" i="10"/>
  <c r="Z24" i="10"/>
  <c r="X92" i="10"/>
  <c r="Y29" i="10"/>
  <c r="X33" i="10"/>
  <c r="X18" i="10"/>
  <c r="X60" i="10"/>
  <c r="X94" i="10"/>
  <c r="Z69" i="10"/>
  <c r="X24" i="10"/>
  <c r="X70" i="10"/>
  <c r="Y51" i="10"/>
  <c r="Z43" i="10"/>
  <c r="X53" i="10"/>
  <c r="Y43" i="10"/>
  <c r="Y85" i="10"/>
  <c r="X64" i="10"/>
  <c r="Z15" i="10"/>
  <c r="Y82" i="10"/>
  <c r="Z42" i="10"/>
  <c r="Z93" i="10"/>
  <c r="X69" i="10"/>
  <c r="Y14" i="10"/>
  <c r="X90" i="10"/>
  <c r="Z80" i="10"/>
  <c r="Y23" i="10"/>
  <c r="Y34" i="10"/>
  <c r="Z26" i="10"/>
  <c r="W16" i="10"/>
  <c r="Y64" i="10"/>
  <c r="W84" i="10"/>
  <c r="W37" i="10"/>
  <c r="W22" i="10"/>
  <c r="Y79" i="10"/>
  <c r="W43" i="10"/>
  <c r="W28" i="10"/>
  <c r="Y86" i="10"/>
  <c r="Y18" i="10"/>
  <c r="W19" i="10"/>
  <c r="W47" i="10"/>
  <c r="X19" i="10"/>
  <c r="X91" i="10"/>
  <c r="Z52" i="10"/>
  <c r="X49" i="10"/>
  <c r="Z73" i="10"/>
  <c r="Y65" i="10"/>
  <c r="Z30" i="10"/>
  <c r="X15" i="10"/>
  <c r="X20" i="10"/>
  <c r="Y40" i="10"/>
  <c r="Z79" i="10"/>
  <c r="Y80" i="10"/>
  <c r="Z57" i="10"/>
  <c r="Z19" i="10"/>
  <c r="Z60" i="10"/>
  <c r="Z40" i="10"/>
  <c r="X14" i="10"/>
  <c r="Z38" i="10"/>
  <c r="X76" i="10"/>
  <c r="Y62" i="10"/>
  <c r="Z81" i="10"/>
  <c r="X61" i="10"/>
  <c r="Y83" i="10"/>
  <c r="Y89" i="10"/>
  <c r="X25" i="10"/>
  <c r="Y63" i="10"/>
  <c r="Z58" i="10"/>
  <c r="W55" i="10"/>
  <c r="W32" i="10"/>
  <c r="W79" i="10"/>
  <c r="W57" i="10"/>
  <c r="X74" i="10"/>
  <c r="W74" i="10"/>
  <c r="W81" i="10"/>
  <c r="W71" i="10"/>
  <c r="W50" i="10"/>
  <c r="W92" i="10"/>
  <c r="W75" i="10"/>
  <c r="Y46" i="10"/>
  <c r="Y33" i="10"/>
  <c r="X51" i="10"/>
  <c r="Y17" i="10"/>
  <c r="Z75" i="10"/>
  <c r="Y59" i="10"/>
  <c r="Y37" i="10"/>
  <c r="Z22" i="10"/>
  <c r="Y70" i="10"/>
  <c r="X31" i="10"/>
  <c r="Z31" i="10"/>
  <c r="Y49" i="10"/>
  <c r="Y90" i="10"/>
  <c r="X52" i="10"/>
  <c r="Y91" i="10"/>
  <c r="X16" i="10"/>
  <c r="Z68" i="10"/>
  <c r="X32" i="10"/>
  <c r="Y75" i="10"/>
  <c r="X46" i="10"/>
  <c r="Y38" i="10"/>
  <c r="X93" i="10"/>
  <c r="Z17" i="10"/>
  <c r="Z14" i="10"/>
  <c r="X29" i="10"/>
  <c r="Z44" i="10"/>
  <c r="Y55" i="10"/>
  <c r="Z16" i="10"/>
  <c r="X88" i="10"/>
  <c r="Z55" i="10"/>
  <c r="W34" i="10"/>
  <c r="W78" i="10"/>
  <c r="W52" i="10"/>
  <c r="W29" i="10"/>
  <c r="Y39" i="10"/>
  <c r="W59" i="10"/>
  <c r="W87" i="10"/>
  <c r="W15" i="10"/>
  <c r="W64" i="10"/>
  <c r="W72" i="10"/>
  <c r="W62" i="10"/>
  <c r="Z90" i="10"/>
  <c r="X73" i="10"/>
  <c r="X42" i="10"/>
  <c r="Y72" i="10"/>
  <c r="Y60" i="10"/>
  <c r="X58" i="10"/>
  <c r="Z56" i="10"/>
  <c r="X59" i="10"/>
  <c r="Z77" i="10"/>
  <c r="Z63" i="10"/>
  <c r="X67" i="10"/>
  <c r="X66" i="10"/>
  <c r="X78" i="10"/>
  <c r="X40" i="10"/>
  <c r="X17" i="10"/>
  <c r="X34" i="10"/>
  <c r="Y24" i="10"/>
  <c r="X43" i="10"/>
  <c r="Z29" i="10"/>
  <c r="Z28" i="10"/>
  <c r="Z62" i="10"/>
  <c r="Y69" i="10"/>
  <c r="X63" i="10"/>
  <c r="X72" i="10"/>
  <c r="Z48" i="10"/>
  <c r="Y41" i="10"/>
  <c r="X38" i="10"/>
  <c r="X85" i="10"/>
  <c r="W24" i="10"/>
  <c r="W39" i="10"/>
  <c r="W68" i="10"/>
  <c r="W14" i="10"/>
  <c r="W17" i="10"/>
  <c r="W73" i="10"/>
  <c r="W27" i="10"/>
  <c r="W36" i="10"/>
  <c r="W89" i="10"/>
  <c r="W33" i="10"/>
  <c r="W26" i="10"/>
  <c r="W58" i="10"/>
  <c r="W49" i="10"/>
  <c r="Y87" i="10"/>
  <c r="Y54" i="10"/>
  <c r="Y71" i="10"/>
  <c r="Y25" i="10"/>
  <c r="Z67" i="10"/>
  <c r="X21" i="10"/>
  <c r="Z35" i="10"/>
  <c r="Z65" i="10"/>
  <c r="Y32" i="10"/>
  <c r="Z32" i="10"/>
  <c r="Z41" i="10"/>
  <c r="Z59" i="10"/>
  <c r="Z33" i="10"/>
  <c r="X77" i="10"/>
  <c r="Y61" i="10"/>
  <c r="Z23" i="10"/>
  <c r="X54" i="10"/>
  <c r="X55" i="10"/>
  <c r="X22" i="10"/>
  <c r="X83" i="10"/>
  <c r="Y36" i="10"/>
  <c r="Z53" i="10"/>
  <c r="X71" i="10"/>
  <c r="Z66" i="10"/>
  <c r="W18" i="10"/>
  <c r="W63" i="10"/>
  <c r="W48" i="10"/>
  <c r="W42" i="10"/>
  <c r="W61" i="10"/>
  <c r="W41" i="10"/>
  <c r="W85" i="10"/>
  <c r="X82" i="10"/>
  <c r="W40" i="10"/>
  <c r="W44" i="10"/>
  <c r="D45" i="10"/>
  <c r="H51" i="8"/>
  <c r="M16" i="8"/>
  <c r="O29" i="8"/>
  <c r="O45" i="8"/>
  <c r="P50" i="8"/>
  <c r="O16" i="8"/>
  <c r="O32" i="8"/>
  <c r="J49" i="8"/>
  <c r="J51" i="8"/>
  <c r="L38" i="8"/>
  <c r="G22" i="8"/>
  <c r="O17" i="8"/>
  <c r="O33" i="8"/>
  <c r="L49" i="8"/>
  <c r="L51" i="8"/>
  <c r="N50" i="8"/>
  <c r="G26" i="8"/>
  <c r="O20" i="8"/>
  <c r="O36" i="8"/>
  <c r="N49" i="8"/>
  <c r="N51" i="8"/>
  <c r="I91" i="8"/>
  <c r="R91" i="8" s="1"/>
  <c r="L46" i="8"/>
  <c r="G38" i="8"/>
  <c r="M14" i="8"/>
  <c r="O21" i="8"/>
  <c r="O37" i="8"/>
  <c r="P49" i="8"/>
  <c r="P51" i="8"/>
  <c r="O70" i="8"/>
  <c r="U70" i="8" s="1"/>
  <c r="G42" i="8"/>
  <c r="O14" i="8"/>
  <c r="O24" i="8"/>
  <c r="O40" i="8"/>
  <c r="J50" i="8"/>
  <c r="L22" i="8"/>
  <c r="H49" i="8"/>
  <c r="M15" i="8"/>
  <c r="O25" i="8"/>
  <c r="O48" i="8"/>
  <c r="I65" i="8"/>
  <c r="R65" i="8" s="1"/>
  <c r="M94" i="8"/>
  <c r="T94" i="8" s="1"/>
  <c r="L14" i="8"/>
  <c r="G25" i="8"/>
  <c r="G41" i="8"/>
  <c r="G57" i="8"/>
  <c r="Q57" i="8" s="1"/>
  <c r="G62" i="8"/>
  <c r="Q62" i="8" s="1"/>
  <c r="G73" i="8"/>
  <c r="Q73" i="8" s="1"/>
  <c r="G78" i="8"/>
  <c r="Q78" i="8" s="1"/>
  <c r="G89" i="8"/>
  <c r="Q89" i="8" s="1"/>
  <c r="G94" i="8"/>
  <c r="Q94" i="8" s="1"/>
  <c r="M17" i="8"/>
  <c r="M21" i="8"/>
  <c r="M25" i="8"/>
  <c r="M29" i="8"/>
  <c r="M33" i="8"/>
  <c r="M37" i="8"/>
  <c r="M41" i="8"/>
  <c r="M45" i="8"/>
  <c r="M50" i="8"/>
  <c r="O51" i="8"/>
  <c r="M54" i="8"/>
  <c r="T54" i="8" s="1"/>
  <c r="L16" i="8"/>
  <c r="L15" i="8"/>
  <c r="H16" i="8"/>
  <c r="P15" i="8"/>
  <c r="U15" i="8" s="1"/>
  <c r="I89" i="8"/>
  <c r="R89" i="8" s="1"/>
  <c r="O78" i="8"/>
  <c r="U78" i="8" s="1"/>
  <c r="P16" i="8"/>
  <c r="U16" i="8" s="1"/>
  <c r="O86" i="8"/>
  <c r="U86" i="8" s="1"/>
  <c r="J16" i="8"/>
  <c r="J15" i="8"/>
  <c r="M92" i="8"/>
  <c r="T92" i="8" s="1"/>
  <c r="I81" i="8"/>
  <c r="R81" i="8" s="1"/>
  <c r="M76" i="8"/>
  <c r="T76" i="8" s="1"/>
  <c r="M84" i="8"/>
  <c r="T84" i="8" s="1"/>
  <c r="P14" i="8"/>
  <c r="N16" i="8"/>
  <c r="T16" i="8" s="1"/>
  <c r="N15" i="8"/>
  <c r="I59" i="8"/>
  <c r="R59" i="8" s="1"/>
  <c r="O56" i="8"/>
  <c r="U56" i="8" s="1"/>
  <c r="G29" i="8"/>
  <c r="G45" i="8"/>
  <c r="G53" i="8"/>
  <c r="Q53" i="8" s="1"/>
  <c r="G58" i="8"/>
  <c r="Q58" i="8" s="1"/>
  <c r="G69" i="8"/>
  <c r="Q69" i="8" s="1"/>
  <c r="G74" i="8"/>
  <c r="Q74" i="8" s="1"/>
  <c r="G85" i="8"/>
  <c r="Q85" i="8" s="1"/>
  <c r="G90" i="8"/>
  <c r="Q90" i="8" s="1"/>
  <c r="M18" i="8"/>
  <c r="M22" i="8"/>
  <c r="M26" i="8"/>
  <c r="M30" i="8"/>
  <c r="M34" i="8"/>
  <c r="M38" i="8"/>
  <c r="M42" i="8"/>
  <c r="M46" i="8"/>
  <c r="M49" i="8"/>
  <c r="T49" i="8" s="1"/>
  <c r="O50" i="8"/>
  <c r="U50" i="8" s="1"/>
  <c r="M53" i="8"/>
  <c r="T53" i="8" s="1"/>
  <c r="O54" i="8"/>
  <c r="U54" i="8" s="1"/>
  <c r="I73" i="8"/>
  <c r="R73" i="8" s="1"/>
  <c r="O22" i="8"/>
  <c r="O34" i="8"/>
  <c r="O38" i="8"/>
  <c r="O46" i="8"/>
  <c r="M60" i="8"/>
  <c r="T60" i="8" s="1"/>
  <c r="G46" i="8"/>
  <c r="O18" i="8"/>
  <c r="O26" i="8"/>
  <c r="O42" i="8"/>
  <c r="G17" i="8"/>
  <c r="G33" i="8"/>
  <c r="G49" i="8"/>
  <c r="G54" i="8"/>
  <c r="Q54" i="8" s="1"/>
  <c r="G65" i="8"/>
  <c r="Q65" i="8" s="1"/>
  <c r="G70" i="8"/>
  <c r="Q70" i="8" s="1"/>
  <c r="G81" i="8"/>
  <c r="Q81" i="8" s="1"/>
  <c r="G86" i="8"/>
  <c r="Q86" i="8" s="1"/>
  <c r="M19" i="8"/>
  <c r="M23" i="8"/>
  <c r="M27" i="8"/>
  <c r="M31" i="8"/>
  <c r="M35" i="8"/>
  <c r="M39" i="8"/>
  <c r="M43" i="8"/>
  <c r="M47" i="8"/>
  <c r="O49" i="8"/>
  <c r="M52" i="8"/>
  <c r="T52" i="8" s="1"/>
  <c r="O53" i="8"/>
  <c r="U53" i="8" s="1"/>
  <c r="I57" i="8"/>
  <c r="R57" i="8" s="1"/>
  <c r="G30" i="8"/>
  <c r="O30" i="8"/>
  <c r="G18" i="8"/>
  <c r="G34" i="8"/>
  <c r="O19" i="8"/>
  <c r="O23" i="8"/>
  <c r="O27" i="8"/>
  <c r="O31" i="8"/>
  <c r="O35" i="8"/>
  <c r="O39" i="8"/>
  <c r="O43" i="8"/>
  <c r="O47" i="8"/>
  <c r="O62" i="8"/>
  <c r="U62" i="8" s="1"/>
  <c r="G21" i="8"/>
  <c r="G37" i="8"/>
  <c r="G50" i="8"/>
  <c r="Q50" i="8" s="1"/>
  <c r="G61" i="8"/>
  <c r="Q61" i="8" s="1"/>
  <c r="G66" i="8"/>
  <c r="Q66" i="8" s="1"/>
  <c r="G77" i="8"/>
  <c r="Q77" i="8" s="1"/>
  <c r="G82" i="8"/>
  <c r="Q82" i="8" s="1"/>
  <c r="G93" i="8"/>
  <c r="Q93" i="8" s="1"/>
  <c r="M20" i="8"/>
  <c r="M24" i="8"/>
  <c r="M28" i="8"/>
  <c r="M32" i="8"/>
  <c r="M36" i="8"/>
  <c r="M40" i="8"/>
  <c r="M44" i="8"/>
  <c r="M48" i="8"/>
  <c r="M51" i="8"/>
  <c r="O52" i="8"/>
  <c r="U52" i="8" s="1"/>
  <c r="M68" i="8"/>
  <c r="T68" i="8" s="1"/>
  <c r="I94" i="8"/>
  <c r="R94" i="8" s="1"/>
  <c r="M62" i="8"/>
  <c r="T62" i="8" s="1"/>
  <c r="O64" i="8"/>
  <c r="U64" i="8" s="1"/>
  <c r="I67" i="8"/>
  <c r="R67" i="8" s="1"/>
  <c r="M70" i="8"/>
  <c r="T70" i="8" s="1"/>
  <c r="O72" i="8"/>
  <c r="U72" i="8" s="1"/>
  <c r="I75" i="8"/>
  <c r="R75" i="8" s="1"/>
  <c r="M78" i="8"/>
  <c r="T78" i="8" s="1"/>
  <c r="O80" i="8"/>
  <c r="U80" i="8" s="1"/>
  <c r="I83" i="8"/>
  <c r="R83" i="8" s="1"/>
  <c r="M86" i="8"/>
  <c r="T86" i="8" s="1"/>
  <c r="O88" i="8"/>
  <c r="U88" i="8" s="1"/>
  <c r="H17" i="8"/>
  <c r="H21" i="8"/>
  <c r="H25" i="8"/>
  <c r="H29" i="8"/>
  <c r="H33" i="8"/>
  <c r="H37" i="8"/>
  <c r="H41" i="8"/>
  <c r="H45" i="8"/>
  <c r="N14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O55" i="8"/>
  <c r="U55" i="8" s="1"/>
  <c r="I58" i="8"/>
  <c r="R58" i="8" s="1"/>
  <c r="M61" i="8"/>
  <c r="T61" i="8" s="1"/>
  <c r="O63" i="8"/>
  <c r="U63" i="8" s="1"/>
  <c r="I66" i="8"/>
  <c r="R66" i="8" s="1"/>
  <c r="M69" i="8"/>
  <c r="T69" i="8" s="1"/>
  <c r="O71" i="8"/>
  <c r="U71" i="8" s="1"/>
  <c r="I74" i="8"/>
  <c r="R74" i="8" s="1"/>
  <c r="M77" i="8"/>
  <c r="T77" i="8" s="1"/>
  <c r="O79" i="8"/>
  <c r="U79" i="8" s="1"/>
  <c r="I82" i="8"/>
  <c r="R82" i="8" s="1"/>
  <c r="M85" i="8"/>
  <c r="T85" i="8" s="1"/>
  <c r="O87" i="8"/>
  <c r="U87" i="8" s="1"/>
  <c r="I90" i="8"/>
  <c r="R90" i="8" s="1"/>
  <c r="M93" i="8"/>
  <c r="T93" i="8" s="1"/>
  <c r="H22" i="8"/>
  <c r="Q22" i="8" s="1"/>
  <c r="P19" i="8"/>
  <c r="P24" i="8"/>
  <c r="P25" i="8"/>
  <c r="P30" i="8"/>
  <c r="P31" i="8"/>
  <c r="P32" i="8"/>
  <c r="P33" i="8"/>
  <c r="P34" i="8"/>
  <c r="P35" i="8"/>
  <c r="P36" i="8"/>
  <c r="U36" i="8" s="1"/>
  <c r="P37" i="8"/>
  <c r="U37" i="8" s="1"/>
  <c r="P38" i="8"/>
  <c r="P39" i="8"/>
  <c r="P40" i="8"/>
  <c r="U40" i="8" s="1"/>
  <c r="P41" i="8"/>
  <c r="U41" i="8" s="1"/>
  <c r="P42" i="8"/>
  <c r="P43" i="8"/>
  <c r="P44" i="8"/>
  <c r="U44" i="8" s="1"/>
  <c r="P45" i="8"/>
  <c r="U45" i="8" s="1"/>
  <c r="P46" i="8"/>
  <c r="P47" i="8"/>
  <c r="P48" i="8"/>
  <c r="I56" i="8"/>
  <c r="R56" i="8" s="1"/>
  <c r="M59" i="8"/>
  <c r="T59" i="8" s="1"/>
  <c r="O61" i="8"/>
  <c r="U61" i="8" s="1"/>
  <c r="I64" i="8"/>
  <c r="R64" i="8" s="1"/>
  <c r="M67" i="8"/>
  <c r="T67" i="8" s="1"/>
  <c r="O69" i="8"/>
  <c r="U69" i="8" s="1"/>
  <c r="I72" i="8"/>
  <c r="R72" i="8" s="1"/>
  <c r="M75" i="8"/>
  <c r="T75" i="8" s="1"/>
  <c r="O77" i="8"/>
  <c r="U77" i="8" s="1"/>
  <c r="I80" i="8"/>
  <c r="R80" i="8" s="1"/>
  <c r="M83" i="8"/>
  <c r="T83" i="8" s="1"/>
  <c r="O85" i="8"/>
  <c r="U85" i="8" s="1"/>
  <c r="I88" i="8"/>
  <c r="R88" i="8" s="1"/>
  <c r="M91" i="8"/>
  <c r="T91" i="8" s="1"/>
  <c r="H18" i="8"/>
  <c r="H30" i="8"/>
  <c r="H46" i="8"/>
  <c r="P17" i="8"/>
  <c r="P21" i="8"/>
  <c r="U21" i="8" s="1"/>
  <c r="P29" i="8"/>
  <c r="U29" i="8" s="1"/>
  <c r="Q15" i="8"/>
  <c r="G19" i="8"/>
  <c r="G23" i="8"/>
  <c r="G27" i="8"/>
  <c r="G31" i="8"/>
  <c r="G35" i="8"/>
  <c r="G39" i="8"/>
  <c r="G43" i="8"/>
  <c r="G47" i="8"/>
  <c r="G51" i="8"/>
  <c r="G55" i="8"/>
  <c r="Q55" i="8" s="1"/>
  <c r="G59" i="8"/>
  <c r="Q59" i="8" s="1"/>
  <c r="G63" i="8"/>
  <c r="Q63" i="8" s="1"/>
  <c r="G67" i="8"/>
  <c r="Q67" i="8" s="1"/>
  <c r="G71" i="8"/>
  <c r="Q71" i="8" s="1"/>
  <c r="G75" i="8"/>
  <c r="Q75" i="8" s="1"/>
  <c r="G79" i="8"/>
  <c r="Q79" i="8" s="1"/>
  <c r="G83" i="8"/>
  <c r="Q83" i="8" s="1"/>
  <c r="G87" i="8"/>
  <c r="Q87" i="8" s="1"/>
  <c r="G91" i="8"/>
  <c r="Q91" i="8" s="1"/>
  <c r="I14" i="8"/>
  <c r="I15" i="8"/>
  <c r="R15" i="8" s="1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R50" i="8" s="1"/>
  <c r="I51" i="8"/>
  <c r="I52" i="8"/>
  <c r="R52" i="8" s="1"/>
  <c r="I53" i="8"/>
  <c r="R53" i="8" s="1"/>
  <c r="I54" i="8"/>
  <c r="R54" i="8" s="1"/>
  <c r="I55" i="8"/>
  <c r="R55" i="8" s="1"/>
  <c r="M58" i="8"/>
  <c r="T58" i="8" s="1"/>
  <c r="O60" i="8"/>
  <c r="U60" i="8" s="1"/>
  <c r="I63" i="8"/>
  <c r="R63" i="8" s="1"/>
  <c r="M66" i="8"/>
  <c r="T66" i="8" s="1"/>
  <c r="O68" i="8"/>
  <c r="U68" i="8" s="1"/>
  <c r="I71" i="8"/>
  <c r="R71" i="8" s="1"/>
  <c r="M74" i="8"/>
  <c r="T74" i="8" s="1"/>
  <c r="O76" i="8"/>
  <c r="U76" i="8" s="1"/>
  <c r="I79" i="8"/>
  <c r="R79" i="8" s="1"/>
  <c r="M82" i="8"/>
  <c r="T82" i="8" s="1"/>
  <c r="O84" i="8"/>
  <c r="U84" i="8" s="1"/>
  <c r="I87" i="8"/>
  <c r="R87" i="8" s="1"/>
  <c r="M90" i="8"/>
  <c r="T90" i="8" s="1"/>
  <c r="O92" i="8"/>
  <c r="U92" i="8" s="1"/>
  <c r="H34" i="8"/>
  <c r="P18" i="8"/>
  <c r="P23" i="8"/>
  <c r="P28" i="8"/>
  <c r="U28" i="8" s="1"/>
  <c r="H19" i="8"/>
  <c r="H23" i="8"/>
  <c r="H27" i="8"/>
  <c r="H31" i="8"/>
  <c r="H35" i="8"/>
  <c r="H39" i="8"/>
  <c r="H43" i="8"/>
  <c r="H47" i="8"/>
  <c r="J14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M57" i="8"/>
  <c r="T57" i="8" s="1"/>
  <c r="O59" i="8"/>
  <c r="U59" i="8" s="1"/>
  <c r="I62" i="8"/>
  <c r="R62" i="8" s="1"/>
  <c r="M65" i="8"/>
  <c r="T65" i="8" s="1"/>
  <c r="O67" i="8"/>
  <c r="U67" i="8" s="1"/>
  <c r="I70" i="8"/>
  <c r="R70" i="8" s="1"/>
  <c r="M73" i="8"/>
  <c r="T73" i="8" s="1"/>
  <c r="O75" i="8"/>
  <c r="U75" i="8" s="1"/>
  <c r="I78" i="8"/>
  <c r="R78" i="8" s="1"/>
  <c r="M81" i="8"/>
  <c r="T81" i="8" s="1"/>
  <c r="O83" i="8"/>
  <c r="U83" i="8" s="1"/>
  <c r="I86" i="8"/>
  <c r="R86" i="8" s="1"/>
  <c r="M89" i="8"/>
  <c r="T89" i="8" s="1"/>
  <c r="O91" i="8"/>
  <c r="U91" i="8" s="1"/>
  <c r="H26" i="8"/>
  <c r="H42" i="8"/>
  <c r="P22" i="8"/>
  <c r="P26" i="8"/>
  <c r="G16" i="8"/>
  <c r="G20" i="8"/>
  <c r="G24" i="8"/>
  <c r="G28" i="8"/>
  <c r="G32" i="8"/>
  <c r="G36" i="8"/>
  <c r="G40" i="8"/>
  <c r="G44" i="8"/>
  <c r="G48" i="8"/>
  <c r="G52" i="8"/>
  <c r="Q52" i="8" s="1"/>
  <c r="G56" i="8"/>
  <c r="Q56" i="8" s="1"/>
  <c r="G60" i="8"/>
  <c r="Q60" i="8" s="1"/>
  <c r="G64" i="8"/>
  <c r="Q64" i="8" s="1"/>
  <c r="G68" i="8"/>
  <c r="Q68" i="8" s="1"/>
  <c r="G72" i="8"/>
  <c r="Q72" i="8" s="1"/>
  <c r="G76" i="8"/>
  <c r="Q76" i="8" s="1"/>
  <c r="G80" i="8"/>
  <c r="Q80" i="8" s="1"/>
  <c r="G84" i="8"/>
  <c r="Q84" i="8" s="1"/>
  <c r="G88" i="8"/>
  <c r="Q88" i="8" s="1"/>
  <c r="G92" i="8"/>
  <c r="Q92" i="8" s="1"/>
  <c r="K14" i="8"/>
  <c r="S14" i="8" s="1"/>
  <c r="K15" i="8"/>
  <c r="K16" i="8"/>
  <c r="K17" i="8"/>
  <c r="K18" i="8"/>
  <c r="K19" i="8"/>
  <c r="K20" i="8"/>
  <c r="K21" i="8"/>
  <c r="K22" i="8"/>
  <c r="S22" i="8" s="1"/>
  <c r="K23" i="8"/>
  <c r="K24" i="8"/>
  <c r="S24" i="8" s="1"/>
  <c r="K25" i="8"/>
  <c r="K26" i="8"/>
  <c r="K27" i="8"/>
  <c r="K28" i="8"/>
  <c r="K29" i="8"/>
  <c r="K30" i="8"/>
  <c r="S30" i="8" s="1"/>
  <c r="K31" i="8"/>
  <c r="K32" i="8"/>
  <c r="S32" i="8" s="1"/>
  <c r="K33" i="8"/>
  <c r="K34" i="8"/>
  <c r="K35" i="8"/>
  <c r="K36" i="8"/>
  <c r="K37" i="8"/>
  <c r="K38" i="8"/>
  <c r="S38" i="8" s="1"/>
  <c r="K39" i="8"/>
  <c r="K40" i="8"/>
  <c r="S40" i="8" s="1"/>
  <c r="K41" i="8"/>
  <c r="K42" i="8"/>
  <c r="K43" i="8"/>
  <c r="K44" i="8"/>
  <c r="K45" i="8"/>
  <c r="K46" i="8"/>
  <c r="K47" i="8"/>
  <c r="K48" i="8"/>
  <c r="S48" i="8" s="1"/>
  <c r="K49" i="8"/>
  <c r="K50" i="8"/>
  <c r="S50" i="8" s="1"/>
  <c r="K51" i="8"/>
  <c r="K52" i="8"/>
  <c r="S52" i="8" s="1"/>
  <c r="K53" i="8"/>
  <c r="S53" i="8" s="1"/>
  <c r="K54" i="8"/>
  <c r="S54" i="8" s="1"/>
  <c r="M56" i="8"/>
  <c r="T56" i="8" s="1"/>
  <c r="O58" i="8"/>
  <c r="U58" i="8" s="1"/>
  <c r="I61" i="8"/>
  <c r="R61" i="8" s="1"/>
  <c r="M64" i="8"/>
  <c r="T64" i="8" s="1"/>
  <c r="O66" i="8"/>
  <c r="U66" i="8" s="1"/>
  <c r="I69" i="8"/>
  <c r="R69" i="8" s="1"/>
  <c r="M72" i="8"/>
  <c r="T72" i="8" s="1"/>
  <c r="O74" i="8"/>
  <c r="U74" i="8" s="1"/>
  <c r="I77" i="8"/>
  <c r="R77" i="8" s="1"/>
  <c r="M80" i="8"/>
  <c r="T80" i="8" s="1"/>
  <c r="O82" i="8"/>
  <c r="U82" i="8" s="1"/>
  <c r="I85" i="8"/>
  <c r="R85" i="8" s="1"/>
  <c r="M88" i="8"/>
  <c r="T88" i="8" s="1"/>
  <c r="O90" i="8"/>
  <c r="U90" i="8" s="1"/>
  <c r="I93" i="8"/>
  <c r="R93" i="8" s="1"/>
  <c r="O94" i="8"/>
  <c r="U94" i="8" s="1"/>
  <c r="H38" i="8"/>
  <c r="P20" i="8"/>
  <c r="U20" i="8" s="1"/>
  <c r="P27" i="8"/>
  <c r="H20" i="8"/>
  <c r="H24" i="8"/>
  <c r="H28" i="8"/>
  <c r="H32" i="8"/>
  <c r="H36" i="8"/>
  <c r="H40" i="8"/>
  <c r="H44" i="8"/>
  <c r="H48" i="8"/>
  <c r="L17" i="8"/>
  <c r="L18" i="8"/>
  <c r="L19" i="8"/>
  <c r="L20" i="8"/>
  <c r="L21" i="8"/>
  <c r="L23" i="8"/>
  <c r="L25" i="8"/>
  <c r="L26" i="8"/>
  <c r="L27" i="8"/>
  <c r="L28" i="8"/>
  <c r="L29" i="8"/>
  <c r="L31" i="8"/>
  <c r="L33" i="8"/>
  <c r="L34" i="8"/>
  <c r="L35" i="8"/>
  <c r="L36" i="8"/>
  <c r="L37" i="8"/>
  <c r="L39" i="8"/>
  <c r="L41" i="8"/>
  <c r="L42" i="8"/>
  <c r="L43" i="8"/>
  <c r="L44" i="8"/>
  <c r="L45" i="8"/>
  <c r="L47" i="8"/>
  <c r="M55" i="8"/>
  <c r="T55" i="8" s="1"/>
  <c r="O57" i="8"/>
  <c r="U57" i="8" s="1"/>
  <c r="I60" i="8"/>
  <c r="R60" i="8" s="1"/>
  <c r="M63" i="8"/>
  <c r="T63" i="8" s="1"/>
  <c r="O65" i="8"/>
  <c r="U65" i="8" s="1"/>
  <c r="I68" i="8"/>
  <c r="R68" i="8" s="1"/>
  <c r="M71" i="8"/>
  <c r="T71" i="8" s="1"/>
  <c r="O73" i="8"/>
  <c r="U73" i="8" s="1"/>
  <c r="I76" i="8"/>
  <c r="R76" i="8" s="1"/>
  <c r="M79" i="8"/>
  <c r="T79" i="8" s="1"/>
  <c r="O81" i="8"/>
  <c r="U81" i="8" s="1"/>
  <c r="I84" i="8"/>
  <c r="R84" i="8" s="1"/>
  <c r="M87" i="8"/>
  <c r="T87" i="8" s="1"/>
  <c r="O89" i="8"/>
  <c r="U89" i="8" s="1"/>
  <c r="I92" i="8"/>
  <c r="R92" i="8" s="1"/>
  <c r="K55" i="8"/>
  <c r="S55" i="8" s="1"/>
  <c r="K56" i="8"/>
  <c r="S56" i="8" s="1"/>
  <c r="K57" i="8"/>
  <c r="S57" i="8" s="1"/>
  <c r="K58" i="8"/>
  <c r="S58" i="8" s="1"/>
  <c r="K59" i="8"/>
  <c r="S59" i="8" s="1"/>
  <c r="K60" i="8"/>
  <c r="S60" i="8" s="1"/>
  <c r="K61" i="8"/>
  <c r="S61" i="8" s="1"/>
  <c r="K62" i="8"/>
  <c r="S62" i="8" s="1"/>
  <c r="K63" i="8"/>
  <c r="S63" i="8" s="1"/>
  <c r="K64" i="8"/>
  <c r="S64" i="8" s="1"/>
  <c r="K65" i="8"/>
  <c r="S65" i="8" s="1"/>
  <c r="K66" i="8"/>
  <c r="S66" i="8" s="1"/>
  <c r="K67" i="8"/>
  <c r="S67" i="8" s="1"/>
  <c r="K68" i="8"/>
  <c r="S68" i="8" s="1"/>
  <c r="K69" i="8"/>
  <c r="S69" i="8" s="1"/>
  <c r="K70" i="8"/>
  <c r="S70" i="8" s="1"/>
  <c r="K71" i="8"/>
  <c r="S71" i="8" s="1"/>
  <c r="K72" i="8"/>
  <c r="S72" i="8" s="1"/>
  <c r="K73" i="8"/>
  <c r="S73" i="8" s="1"/>
  <c r="K74" i="8"/>
  <c r="S74" i="8" s="1"/>
  <c r="K75" i="8"/>
  <c r="S75" i="8" s="1"/>
  <c r="K76" i="8"/>
  <c r="S76" i="8" s="1"/>
  <c r="K77" i="8"/>
  <c r="S77" i="8" s="1"/>
  <c r="K78" i="8"/>
  <c r="S78" i="8" s="1"/>
  <c r="K79" i="8"/>
  <c r="S79" i="8" s="1"/>
  <c r="K80" i="8"/>
  <c r="S80" i="8" s="1"/>
  <c r="K81" i="8"/>
  <c r="S81" i="8" s="1"/>
  <c r="K82" i="8"/>
  <c r="S82" i="8" s="1"/>
  <c r="K83" i="8"/>
  <c r="S83" i="8" s="1"/>
  <c r="K84" i="8"/>
  <c r="S84" i="8" s="1"/>
  <c r="K85" i="8"/>
  <c r="S85" i="8" s="1"/>
  <c r="K86" i="8"/>
  <c r="S86" i="8" s="1"/>
  <c r="K87" i="8"/>
  <c r="S87" i="8" s="1"/>
  <c r="K88" i="8"/>
  <c r="S88" i="8" s="1"/>
  <c r="K89" i="8"/>
  <c r="S89" i="8" s="1"/>
  <c r="K90" i="8"/>
  <c r="S90" i="8" s="1"/>
  <c r="K91" i="8"/>
  <c r="S91" i="8" s="1"/>
  <c r="K92" i="8"/>
  <c r="S92" i="8" s="1"/>
  <c r="K93" i="8"/>
  <c r="S93" i="8" s="1"/>
  <c r="K94" i="8"/>
  <c r="S94" i="8" s="1"/>
  <c r="O93" i="8"/>
  <c r="U93" i="8" s="1"/>
  <c r="D62" i="11" l="1"/>
  <c r="D70" i="11"/>
  <c r="D61" i="11"/>
  <c r="D39" i="11"/>
  <c r="D44" i="11"/>
  <c r="D50" i="11"/>
  <c r="D89" i="11"/>
  <c r="D64" i="11"/>
  <c r="D55" i="11"/>
  <c r="D28" i="11"/>
  <c r="D33" i="11"/>
  <c r="D58" i="11"/>
  <c r="D16" i="11"/>
  <c r="X45" i="11"/>
  <c r="D45" i="11" s="1"/>
  <c r="X94" i="11"/>
  <c r="D94" i="11" s="1"/>
  <c r="X60" i="11"/>
  <c r="D60" i="11" s="1"/>
  <c r="D26" i="11"/>
  <c r="X54" i="11"/>
  <c r="D54" i="11" s="1"/>
  <c r="X92" i="11"/>
  <c r="D92" i="11" s="1"/>
  <c r="D43" i="11"/>
  <c r="D40" i="11"/>
  <c r="D76" i="11"/>
  <c r="D48" i="11"/>
  <c r="X69" i="11"/>
  <c r="D69" i="11" s="1"/>
  <c r="X51" i="11"/>
  <c r="D51" i="11" s="1"/>
  <c r="X65" i="11"/>
  <c r="D65" i="11" s="1"/>
  <c r="D21" i="11"/>
  <c r="D20" i="11"/>
  <c r="D79" i="11"/>
  <c r="Q16" i="8"/>
  <c r="T14" i="8"/>
  <c r="R51" i="8"/>
  <c r="Q26" i="8"/>
  <c r="U24" i="8"/>
  <c r="X90" i="11"/>
  <c r="D90" i="11" s="1"/>
  <c r="X30" i="11"/>
  <c r="D30" i="11" s="1"/>
  <c r="X19" i="11"/>
  <c r="D19" i="11" s="1"/>
  <c r="X74" i="11"/>
  <c r="D74" i="11" s="1"/>
  <c r="X82" i="11"/>
  <c r="D82" i="11" s="1"/>
  <c r="X72" i="11"/>
  <c r="D72" i="11" s="1"/>
  <c r="X46" i="11"/>
  <c r="D46" i="11" s="1"/>
  <c r="X86" i="11"/>
  <c r="D86" i="11" s="1"/>
  <c r="X66" i="11"/>
  <c r="D66" i="11" s="1"/>
  <c r="X42" i="11"/>
  <c r="D42" i="11" s="1"/>
  <c r="X81" i="11"/>
  <c r="D81" i="11" s="1"/>
  <c r="X87" i="11"/>
  <c r="D87" i="11" s="1"/>
  <c r="X71" i="11"/>
  <c r="D71" i="11" s="1"/>
  <c r="X88" i="11"/>
  <c r="D88" i="11" s="1"/>
  <c r="D79" i="10"/>
  <c r="D50" i="10"/>
  <c r="D93" i="10"/>
  <c r="D57" i="10"/>
  <c r="D69" i="10"/>
  <c r="D80" i="10"/>
  <c r="D20" i="10"/>
  <c r="D35" i="10"/>
  <c r="D75" i="10"/>
  <c r="D22" i="10"/>
  <c r="D87" i="10"/>
  <c r="D38" i="10"/>
  <c r="D76" i="10"/>
  <c r="D86" i="10"/>
  <c r="D88" i="10"/>
  <c r="D51" i="10"/>
  <c r="D63" i="10"/>
  <c r="D74" i="10"/>
  <c r="D94" i="10"/>
  <c r="D16" i="10"/>
  <c r="D55" i="10"/>
  <c r="D31" i="10"/>
  <c r="D15" i="10"/>
  <c r="D37" i="10"/>
  <c r="D77" i="10"/>
  <c r="D41" i="10"/>
  <c r="D65" i="10"/>
  <c r="D47" i="10"/>
  <c r="D21" i="10"/>
  <c r="D26" i="10"/>
  <c r="D90" i="10"/>
  <c r="D85" i="10"/>
  <c r="D71" i="10"/>
  <c r="D61" i="10"/>
  <c r="D14" i="10"/>
  <c r="D72" i="10"/>
  <c r="D62" i="10"/>
  <c r="D68" i="10"/>
  <c r="D70" i="10"/>
  <c r="D60" i="10"/>
  <c r="D19" i="10"/>
  <c r="D84" i="10"/>
  <c r="D53" i="10"/>
  <c r="D39" i="10"/>
  <c r="D64" i="10"/>
  <c r="D89" i="10"/>
  <c r="D24" i="10"/>
  <c r="D48" i="10"/>
  <c r="D28" i="10"/>
  <c r="D44" i="10"/>
  <c r="D92" i="10"/>
  <c r="D30" i="10"/>
  <c r="D27" i="10"/>
  <c r="D66" i="10"/>
  <c r="D23" i="10"/>
  <c r="D40" i="10"/>
  <c r="D56" i="10"/>
  <c r="D18" i="10"/>
  <c r="D33" i="10"/>
  <c r="D58" i="10"/>
  <c r="D34" i="10"/>
  <c r="D73" i="10"/>
  <c r="D42" i="10"/>
  <c r="D83" i="10"/>
  <c r="D78" i="10"/>
  <c r="D36" i="10"/>
  <c r="D52" i="10"/>
  <c r="D43" i="10"/>
  <c r="D82" i="10"/>
  <c r="D32" i="10"/>
  <c r="D54" i="10"/>
  <c r="D29" i="10"/>
  <c r="D67" i="10"/>
  <c r="D59" i="10"/>
  <c r="D46" i="10"/>
  <c r="D49" i="10"/>
  <c r="D17" i="10"/>
  <c r="D81" i="10"/>
  <c r="D25" i="10"/>
  <c r="D91" i="10"/>
  <c r="S49" i="8"/>
  <c r="U14" i="8"/>
  <c r="Q51" i="8"/>
  <c r="U39" i="8"/>
  <c r="Q38" i="8"/>
  <c r="S15" i="8"/>
  <c r="R49" i="8"/>
  <c r="Q14" i="8"/>
  <c r="T50" i="8"/>
  <c r="R16" i="8"/>
  <c r="T26" i="8"/>
  <c r="T15" i="8"/>
  <c r="Q49" i="8"/>
  <c r="U17" i="8"/>
  <c r="U49" i="8"/>
  <c r="U32" i="8"/>
  <c r="U47" i="8"/>
  <c r="T18" i="8"/>
  <c r="T23" i="8"/>
  <c r="Q18" i="8"/>
  <c r="T24" i="8"/>
  <c r="S17" i="8"/>
  <c r="Q45" i="8"/>
  <c r="U51" i="8"/>
  <c r="S47" i="8"/>
  <c r="S39" i="8"/>
  <c r="S31" i="8"/>
  <c r="S23" i="8"/>
  <c r="Q36" i="8"/>
  <c r="Q42" i="8"/>
  <c r="R42" i="8"/>
  <c r="R34" i="8"/>
  <c r="R26" i="8"/>
  <c r="R18" i="8"/>
  <c r="Q47" i="8"/>
  <c r="U25" i="8"/>
  <c r="T28" i="8"/>
  <c r="S46" i="8"/>
  <c r="U34" i="8"/>
  <c r="S45" i="8"/>
  <c r="S37" i="8"/>
  <c r="S29" i="8"/>
  <c r="S21" i="8"/>
  <c r="Q28" i="8"/>
  <c r="Q39" i="8"/>
  <c r="T51" i="8"/>
  <c r="T20" i="8"/>
  <c r="Q37" i="8"/>
  <c r="T37" i="8"/>
  <c r="T31" i="8"/>
  <c r="Q46" i="8"/>
  <c r="S51" i="8"/>
  <c r="U33" i="8"/>
  <c r="T29" i="8"/>
  <c r="Q32" i="8"/>
  <c r="R41" i="8"/>
  <c r="R33" i="8"/>
  <c r="R25" i="8"/>
  <c r="R17" i="8"/>
  <c r="Q43" i="8"/>
  <c r="U43" i="8"/>
  <c r="Q34" i="8"/>
  <c r="T27" i="8"/>
  <c r="U22" i="8"/>
  <c r="T22" i="8"/>
  <c r="T33" i="8"/>
  <c r="U48" i="8"/>
  <c r="R48" i="8"/>
  <c r="S44" i="8"/>
  <c r="S36" i="8"/>
  <c r="S28" i="8"/>
  <c r="S20" i="8"/>
  <c r="Q24" i="8"/>
  <c r="R47" i="8"/>
  <c r="R39" i="8"/>
  <c r="R31" i="8"/>
  <c r="R23" i="8"/>
  <c r="Q35" i="8"/>
  <c r="T48" i="8"/>
  <c r="Q21" i="8"/>
  <c r="U35" i="8"/>
  <c r="U30" i="8"/>
  <c r="T19" i="8"/>
  <c r="Q33" i="8"/>
  <c r="T46" i="8"/>
  <c r="Q29" i="8"/>
  <c r="T25" i="8"/>
  <c r="R40" i="8"/>
  <c r="S43" i="8"/>
  <c r="S35" i="8"/>
  <c r="S27" i="8"/>
  <c r="S19" i="8"/>
  <c r="Q20" i="8"/>
  <c r="R46" i="8"/>
  <c r="R38" i="8"/>
  <c r="R30" i="8"/>
  <c r="R22" i="8"/>
  <c r="R14" i="8"/>
  <c r="Q31" i="8"/>
  <c r="T44" i="8"/>
  <c r="U31" i="8"/>
  <c r="Q30" i="8"/>
  <c r="T47" i="8"/>
  <c r="Q17" i="8"/>
  <c r="T42" i="8"/>
  <c r="T21" i="8"/>
  <c r="Q41" i="8"/>
  <c r="S42" i="8"/>
  <c r="S34" i="8"/>
  <c r="S26" i="8"/>
  <c r="S18" i="8"/>
  <c r="Q48" i="8"/>
  <c r="R45" i="8"/>
  <c r="R37" i="8"/>
  <c r="R29" i="8"/>
  <c r="R21" i="8"/>
  <c r="Q27" i="8"/>
  <c r="T40" i="8"/>
  <c r="U27" i="8"/>
  <c r="T43" i="8"/>
  <c r="U42" i="8"/>
  <c r="T38" i="8"/>
  <c r="T17" i="8"/>
  <c r="Q25" i="8"/>
  <c r="R24" i="8"/>
  <c r="S41" i="8"/>
  <c r="S33" i="8"/>
  <c r="S25" i="8"/>
  <c r="Q44" i="8"/>
  <c r="R44" i="8"/>
  <c r="R36" i="8"/>
  <c r="R28" i="8"/>
  <c r="R20" i="8"/>
  <c r="Q23" i="8"/>
  <c r="T36" i="8"/>
  <c r="U23" i="8"/>
  <c r="T39" i="8"/>
  <c r="U26" i="8"/>
  <c r="U46" i="8"/>
  <c r="T34" i="8"/>
  <c r="T45" i="8"/>
  <c r="R32" i="8"/>
  <c r="S16" i="8"/>
  <c r="Q40" i="8"/>
  <c r="R43" i="8"/>
  <c r="R35" i="8"/>
  <c r="R27" i="8"/>
  <c r="R19" i="8"/>
  <c r="Q19" i="8"/>
  <c r="T32" i="8"/>
  <c r="U19" i="8"/>
  <c r="T35" i="8"/>
  <c r="U18" i="8"/>
  <c r="U38" i="8"/>
  <c r="T30" i="8"/>
  <c r="T41" i="8"/>
  <c r="B3" i="11" l="1"/>
  <c r="Z35" i="8"/>
  <c r="B3" i="10"/>
  <c r="W40" i="8"/>
  <c r="Y25" i="8"/>
  <c r="X30" i="8"/>
  <c r="X40" i="8"/>
  <c r="W91" i="8"/>
  <c r="W25" i="8"/>
  <c r="X52" i="8"/>
  <c r="Y72" i="8"/>
  <c r="W48" i="8"/>
  <c r="AA23" i="8"/>
  <c r="AA88" i="8"/>
  <c r="Z43" i="8"/>
  <c r="W17" i="8"/>
  <c r="W53" i="8"/>
  <c r="W60" i="8"/>
  <c r="W92" i="8"/>
  <c r="W15" i="8"/>
  <c r="W62" i="8"/>
  <c r="W58" i="8"/>
  <c r="W38" i="8"/>
  <c r="W50" i="8"/>
  <c r="W22" i="8"/>
  <c r="W63" i="8"/>
  <c r="W93" i="8"/>
  <c r="W54" i="8"/>
  <c r="W64" i="8"/>
  <c r="W84" i="8"/>
  <c r="W51" i="8"/>
  <c r="W83" i="8"/>
  <c r="W79" i="8"/>
  <c r="W94" i="8"/>
  <c r="W68" i="8"/>
  <c r="W65" i="8"/>
  <c r="W67" i="8"/>
  <c r="W16" i="8"/>
  <c r="W86" i="8"/>
  <c r="W55" i="8"/>
  <c r="W66" i="8"/>
  <c r="W88" i="8"/>
  <c r="W75" i="8"/>
  <c r="W74" i="8"/>
  <c r="W76" i="8"/>
  <c r="W69" i="8"/>
  <c r="W72" i="8"/>
  <c r="W70" i="8"/>
  <c r="W56" i="8"/>
  <c r="D56" i="8" s="1"/>
  <c r="W90" i="8"/>
  <c r="W89" i="8"/>
  <c r="W78" i="8"/>
  <c r="W73" i="8"/>
  <c r="AA41" i="8"/>
  <c r="W77" i="8"/>
  <c r="W52" i="8"/>
  <c r="Y50" i="8"/>
  <c r="W19" i="8"/>
  <c r="X24" i="8"/>
  <c r="AA31" i="8"/>
  <c r="Y44" i="8"/>
  <c r="AA43" i="8"/>
  <c r="Z28" i="8"/>
  <c r="W36" i="8"/>
  <c r="Z24" i="8"/>
  <c r="Z71" i="8"/>
  <c r="Z54" i="8"/>
  <c r="Z60" i="8"/>
  <c r="Z50" i="8"/>
  <c r="Z91" i="8"/>
  <c r="Z56" i="8"/>
  <c r="Z68" i="8"/>
  <c r="Z14" i="8"/>
  <c r="Z81" i="8"/>
  <c r="Z79" i="8"/>
  <c r="Z74" i="8"/>
  <c r="Y22" i="8"/>
  <c r="Z70" i="8"/>
  <c r="AA60" i="8"/>
  <c r="AA63" i="8"/>
  <c r="W21" i="8"/>
  <c r="X88" i="8"/>
  <c r="Y91" i="8"/>
  <c r="W71" i="8"/>
  <c r="W87" i="8"/>
  <c r="Y77" i="8"/>
  <c r="X20" i="8"/>
  <c r="W27" i="8"/>
  <c r="W20" i="8"/>
  <c r="D20" i="8" s="1"/>
  <c r="AA33" i="8"/>
  <c r="Z41" i="8"/>
  <c r="X28" i="8"/>
  <c r="Y42" i="8"/>
  <c r="Y19" i="8"/>
  <c r="Y89" i="8"/>
  <c r="Y80" i="8"/>
  <c r="Y88" i="8"/>
  <c r="Y85" i="8"/>
  <c r="Y30" i="8"/>
  <c r="Y83" i="8"/>
  <c r="Y54" i="8"/>
  <c r="Y76" i="8"/>
  <c r="Y86" i="8"/>
  <c r="Y66" i="8"/>
  <c r="Y53" i="8"/>
  <c r="Y71" i="8"/>
  <c r="X48" i="8"/>
  <c r="W28" i="8"/>
  <c r="Y59" i="8"/>
  <c r="Y67" i="8"/>
  <c r="W80" i="8"/>
  <c r="Y81" i="8"/>
  <c r="Z46" i="8"/>
  <c r="X19" i="8"/>
  <c r="X55" i="8"/>
  <c r="X16" i="8"/>
  <c r="X56" i="8"/>
  <c r="X64" i="8"/>
  <c r="X91" i="8"/>
  <c r="X58" i="8"/>
  <c r="X80" i="8"/>
  <c r="X76" i="8"/>
  <c r="X62" i="8"/>
  <c r="Y23" i="8"/>
  <c r="W81" i="8"/>
  <c r="Y15" i="8"/>
  <c r="Z73" i="8"/>
  <c r="W14" i="8"/>
  <c r="Z45" i="8"/>
  <c r="Y34" i="8"/>
  <c r="X23" i="8"/>
  <c r="W39" i="8"/>
  <c r="Z34" i="8"/>
  <c r="X21" i="8"/>
  <c r="W33" i="8"/>
  <c r="W43" i="8"/>
  <c r="AA25" i="8"/>
  <c r="W82" i="8"/>
  <c r="X73" i="8"/>
  <c r="AA64" i="8"/>
  <c r="W57" i="8"/>
  <c r="X92" i="8"/>
  <c r="AA93" i="8"/>
  <c r="W85" i="8"/>
  <c r="X69" i="8"/>
  <c r="Z85" i="8"/>
  <c r="Z44" i="8"/>
  <c r="X31" i="8"/>
  <c r="Y51" i="8"/>
  <c r="W18" i="8"/>
  <c r="X61" i="8"/>
  <c r="Z53" i="8"/>
  <c r="AA58" i="8"/>
  <c r="Z78" i="8"/>
  <c r="AA82" i="8"/>
  <c r="W26" i="8"/>
  <c r="X15" i="8"/>
  <c r="Y38" i="8"/>
  <c r="AA65" i="8"/>
  <c r="Z77" i="8"/>
  <c r="W59" i="8"/>
  <c r="Y90" i="8"/>
  <c r="W61" i="8"/>
  <c r="Z80" i="8"/>
  <c r="AA22" i="8"/>
  <c r="X41" i="8"/>
  <c r="Y45" i="8"/>
  <c r="X34" i="8"/>
  <c r="AA87" i="8"/>
  <c r="AA79" i="8"/>
  <c r="AA32" i="8"/>
  <c r="AA55" i="8"/>
  <c r="AA53" i="8"/>
  <c r="Z72" i="8"/>
  <c r="Z26" i="8"/>
  <c r="AA37" i="8"/>
  <c r="AA84" i="8"/>
  <c r="AA89" i="8"/>
  <c r="Z57" i="8"/>
  <c r="AA14" i="8"/>
  <c r="AA19" i="8"/>
  <c r="Y16" i="8"/>
  <c r="Z36" i="8"/>
  <c r="Y33" i="8"/>
  <c r="AA27" i="8"/>
  <c r="Y18" i="8"/>
  <c r="Z47" i="8"/>
  <c r="X38" i="8"/>
  <c r="Z25" i="8"/>
  <c r="Z48" i="8"/>
  <c r="Y28" i="8"/>
  <c r="Z27" i="8"/>
  <c r="W32" i="8"/>
  <c r="Z20" i="8"/>
  <c r="AA34" i="8"/>
  <c r="X42" i="8"/>
  <c r="W45" i="8"/>
  <c r="X72" i="8"/>
  <c r="Y79" i="8"/>
  <c r="X93" i="8"/>
  <c r="AA44" i="8"/>
  <c r="AA40" i="8"/>
  <c r="AA83" i="8"/>
  <c r="Y56" i="8"/>
  <c r="AA21" i="8"/>
  <c r="AA15" i="8"/>
  <c r="AA71" i="8"/>
  <c r="Z65" i="8"/>
  <c r="Y57" i="8"/>
  <c r="Z52" i="8"/>
  <c r="AA17" i="8"/>
  <c r="Y74" i="8"/>
  <c r="AA72" i="8"/>
  <c r="X84" i="8"/>
  <c r="AA36" i="8"/>
  <c r="AA70" i="8"/>
  <c r="AA45" i="8"/>
  <c r="AA75" i="8"/>
  <c r="Y61" i="8"/>
  <c r="Y24" i="8"/>
  <c r="AA29" i="8"/>
  <c r="AA39" i="8"/>
  <c r="Y32" i="8"/>
  <c r="Y20" i="8"/>
  <c r="W37" i="8"/>
  <c r="AA51" i="8"/>
  <c r="Z32" i="8"/>
  <c r="X32" i="8"/>
  <c r="W23" i="8"/>
  <c r="Y41" i="8"/>
  <c r="Z40" i="8"/>
  <c r="Y26" i="8"/>
  <c r="W30" i="8"/>
  <c r="X46" i="8"/>
  <c r="W29" i="8"/>
  <c r="W35" i="8"/>
  <c r="Y36" i="8"/>
  <c r="W34" i="8"/>
  <c r="Z29" i="8"/>
  <c r="Z51" i="8"/>
  <c r="Y46" i="8"/>
  <c r="W42" i="8"/>
  <c r="Y17" i="8"/>
  <c r="Y49" i="8"/>
  <c r="Y87" i="8"/>
  <c r="Z63" i="8"/>
  <c r="Z82" i="8"/>
  <c r="Z75" i="8"/>
  <c r="Y64" i="8"/>
  <c r="AA91" i="8"/>
  <c r="X49" i="8"/>
  <c r="X59" i="8"/>
  <c r="Z93" i="8"/>
  <c r="X86" i="8"/>
  <c r="Y65" i="8"/>
  <c r="Z16" i="8"/>
  <c r="Y52" i="8"/>
  <c r="Y82" i="8"/>
  <c r="Z83" i="8"/>
  <c r="Y75" i="8"/>
  <c r="AA85" i="8"/>
  <c r="Z15" i="8"/>
  <c r="Z67" i="8"/>
  <c r="Y69" i="8"/>
  <c r="X94" i="8"/>
  <c r="Y40" i="8"/>
  <c r="Y14" i="8"/>
  <c r="AA80" i="8"/>
  <c r="Y48" i="8"/>
  <c r="Z19" i="8"/>
  <c r="X17" i="8"/>
  <c r="W47" i="8"/>
  <c r="AA68" i="8"/>
  <c r="AA61" i="8"/>
  <c r="Z64" i="8"/>
  <c r="AA78" i="8"/>
  <c r="AA74" i="8"/>
  <c r="AA62" i="8"/>
  <c r="AA66" i="8"/>
  <c r="AA76" i="8"/>
  <c r="X60" i="8"/>
  <c r="X81" i="8"/>
  <c r="X79" i="8"/>
  <c r="X57" i="8"/>
  <c r="Z87" i="8"/>
  <c r="AA16" i="8"/>
  <c r="X77" i="8"/>
  <c r="Y93" i="8"/>
  <c r="Y92" i="8"/>
  <c r="Y78" i="8"/>
  <c r="AA90" i="8"/>
  <c r="AA20" i="8"/>
  <c r="AA94" i="8"/>
  <c r="Z30" i="8"/>
  <c r="AA46" i="8"/>
  <c r="Z17" i="8"/>
  <c r="W41" i="8"/>
  <c r="Y27" i="8"/>
  <c r="AA48" i="8"/>
  <c r="Y21" i="8"/>
  <c r="Y31" i="8"/>
  <c r="Z62" i="8"/>
  <c r="AA73" i="8"/>
  <c r="Z76" i="8"/>
  <c r="X53" i="8"/>
  <c r="X74" i="8"/>
  <c r="AA38" i="8"/>
  <c r="X35" i="8"/>
  <c r="AA26" i="8"/>
  <c r="X44" i="8"/>
  <c r="Z38" i="8"/>
  <c r="X37" i="8"/>
  <c r="Z21" i="8"/>
  <c r="X14" i="8"/>
  <c r="Y35" i="8"/>
  <c r="AA30" i="8"/>
  <c r="X47" i="8"/>
  <c r="Z33" i="8"/>
  <c r="X25" i="8"/>
  <c r="Z31" i="8"/>
  <c r="Y29" i="8"/>
  <c r="X18" i="8"/>
  <c r="Y39" i="8"/>
  <c r="Z18" i="8"/>
  <c r="X83" i="8"/>
  <c r="Z90" i="8"/>
  <c r="Y55" i="8"/>
  <c r="Z58" i="8"/>
  <c r="AA50" i="8"/>
  <c r="Z69" i="8"/>
  <c r="X71" i="8"/>
  <c r="X85" i="8"/>
  <c r="Y73" i="8"/>
  <c r="Y68" i="8"/>
  <c r="Z88" i="8"/>
  <c r="Z92" i="8"/>
  <c r="AA67" i="8"/>
  <c r="AA81" i="8"/>
  <c r="Z49" i="8"/>
  <c r="X70" i="8"/>
  <c r="Y60" i="8"/>
  <c r="Z84" i="8"/>
  <c r="Z61" i="8"/>
  <c r="X50" i="8"/>
  <c r="X51" i="8"/>
  <c r="Y62" i="8"/>
  <c r="Z66" i="8"/>
  <c r="Y94" i="8"/>
  <c r="AA49" i="8"/>
  <c r="AA69" i="8"/>
  <c r="X27" i="8"/>
  <c r="X36" i="8"/>
  <c r="X29" i="8"/>
  <c r="W31" i="8"/>
  <c r="X39" i="8"/>
  <c r="W46" i="8"/>
  <c r="Z23" i="8"/>
  <c r="Z86" i="8"/>
  <c r="AA77" i="8"/>
  <c r="AA18" i="8"/>
  <c r="X43" i="8"/>
  <c r="Z39" i="8"/>
  <c r="W44" i="8"/>
  <c r="AA42" i="8"/>
  <c r="X45" i="8"/>
  <c r="Z42" i="8"/>
  <c r="X22" i="8"/>
  <c r="Y43" i="8"/>
  <c r="AA35" i="8"/>
  <c r="W24" i="8"/>
  <c r="Z22" i="8"/>
  <c r="X33" i="8"/>
  <c r="Z37" i="8"/>
  <c r="Y37" i="8"/>
  <c r="X26" i="8"/>
  <c r="Y47" i="8"/>
  <c r="AA47" i="8"/>
  <c r="X66" i="8"/>
  <c r="AA59" i="8"/>
  <c r="Y63" i="8"/>
  <c r="X75" i="8"/>
  <c r="X65" i="8"/>
  <c r="X90" i="8"/>
  <c r="AA92" i="8"/>
  <c r="Z55" i="8"/>
  <c r="X89" i="8"/>
  <c r="AA24" i="8"/>
  <c r="Z94" i="8"/>
  <c r="X67" i="8"/>
  <c r="X54" i="8"/>
  <c r="AA57" i="8"/>
  <c r="AA56" i="8"/>
  <c r="Z59" i="8"/>
  <c r="Z89" i="8"/>
  <c r="Y58" i="8"/>
  <c r="W49" i="8"/>
  <c r="AA52" i="8"/>
  <c r="Y84" i="8"/>
  <c r="X82" i="8"/>
  <c r="X63" i="8"/>
  <c r="X68" i="8"/>
  <c r="AA54" i="8"/>
  <c r="X87" i="8"/>
  <c r="Y70" i="8"/>
  <c r="AA86" i="8"/>
  <c r="X78" i="8"/>
  <c r="AA28" i="8"/>
  <c r="D37" i="8" l="1"/>
  <c r="D30" i="8"/>
  <c r="D66" i="8"/>
  <c r="D79" i="8"/>
  <c r="D91" i="8"/>
  <c r="D41" i="8"/>
  <c r="D32" i="8"/>
  <c r="D22" i="8"/>
  <c r="D81" i="8"/>
  <c r="D62" i="8"/>
  <c r="D59" i="8"/>
  <c r="D21" i="8"/>
  <c r="D25" i="8"/>
  <c r="D43" i="8"/>
  <c r="D36" i="8"/>
  <c r="D55" i="8"/>
  <c r="D50" i="8"/>
  <c r="D17" i="8"/>
  <c r="D33" i="8"/>
  <c r="D80" i="8"/>
  <c r="D77" i="8"/>
  <c r="D72" i="8"/>
  <c r="D86" i="8"/>
  <c r="D51" i="8"/>
  <c r="D38" i="8"/>
  <c r="D47" i="8"/>
  <c r="D85" i="8"/>
  <c r="D14" i="8"/>
  <c r="D27" i="8"/>
  <c r="D52" i="8"/>
  <c r="D70" i="8"/>
  <c r="D83" i="8"/>
  <c r="D34" i="8"/>
  <c r="D18" i="8"/>
  <c r="D69" i="8"/>
  <c r="D16" i="8"/>
  <c r="D84" i="8"/>
  <c r="D58" i="8"/>
  <c r="D57" i="8"/>
  <c r="D76" i="8"/>
  <c r="D67" i="8"/>
  <c r="D64" i="8"/>
  <c r="D49" i="8"/>
  <c r="D46" i="8"/>
  <c r="D35" i="8"/>
  <c r="D26" i="8"/>
  <c r="D39" i="8"/>
  <c r="D28" i="8"/>
  <c r="D71" i="8"/>
  <c r="D78" i="8"/>
  <c r="D74" i="8"/>
  <c r="D65" i="8"/>
  <c r="D54" i="8"/>
  <c r="D15" i="8"/>
  <c r="D48" i="8"/>
  <c r="D40" i="8"/>
  <c r="D23" i="8"/>
  <c r="D45" i="8"/>
  <c r="D29" i="8"/>
  <c r="D61" i="8"/>
  <c r="D89" i="8"/>
  <c r="D75" i="8"/>
  <c r="D68" i="8"/>
  <c r="D93" i="8"/>
  <c r="D92" i="8"/>
  <c r="D53" i="8"/>
  <c r="D87" i="8"/>
  <c r="D73" i="8"/>
  <c r="D44" i="8"/>
  <c r="D24" i="8"/>
  <c r="D31" i="8"/>
  <c r="D42" i="8"/>
  <c r="D82" i="8"/>
  <c r="D19" i="8"/>
  <c r="D90" i="8"/>
  <c r="D88" i="8"/>
  <c r="D94" i="8"/>
  <c r="D63" i="8"/>
  <c r="D60" i="8"/>
  <c r="B3" i="8"/>
</calcChain>
</file>

<file path=xl/sharedStrings.xml><?xml version="1.0" encoding="utf-8"?>
<sst xmlns="http://schemas.openxmlformats.org/spreadsheetml/2006/main" count="6538" uniqueCount="2368">
  <si>
    <t>id</t>
  </si>
  <si>
    <t>rnd</t>
  </si>
  <si>
    <t>átlag1</t>
  </si>
  <si>
    <t>átlag2</t>
  </si>
  <si>
    <t>max1</t>
  </si>
  <si>
    <t>max2</t>
  </si>
  <si>
    <t>min1</t>
  </si>
  <si>
    <t>min2</t>
  </si>
  <si>
    <t>szórás1</t>
  </si>
  <si>
    <t>szórás2</t>
  </si>
  <si>
    <t>trend1</t>
  </si>
  <si>
    <t>trend2</t>
  </si>
  <si>
    <t>átlag_delta</t>
  </si>
  <si>
    <t>max_delta</t>
  </si>
  <si>
    <t>min_delta</t>
  </si>
  <si>
    <t>szórás_delta</t>
  </si>
  <si>
    <t>trend_delta</t>
  </si>
  <si>
    <t>irány</t>
  </si>
  <si>
    <t>Azonos�t�:</t>
  </si>
  <si>
    <t>Objektumok:</t>
  </si>
  <si>
    <t>Attrib�tumok:</t>
  </si>
  <si>
    <t>Lepcs�k:</t>
  </si>
  <si>
    <t>Eltol�s:</t>
  </si>
  <si>
    <t>Le�r�s:</t>
  </si>
  <si>
    <t>COCO Y0: 5940090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</si>
  <si>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</si>
  <si>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</si>
  <si>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</si>
  <si>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</si>
  <si>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</si>
  <si>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</si>
  <si>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</si>
  <si>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</si>
  <si>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</si>
  <si>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</si>
  <si>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</si>
  <si>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</si>
  <si>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</si>
  <si>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</si>
  <si>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</si>
  <si>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</si>
  <si>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</si>
  <si>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</si>
  <si>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</si>
  <si>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</si>
  <si>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</si>
  <si>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</si>
  <si>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</si>
  <si>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</si>
  <si>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</si>
  <si>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</si>
  <si>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</si>
  <si>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</si>
  <si>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</si>
  <si>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</si>
  <si>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</si>
  <si>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</si>
  <si>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</si>
  <si>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</si>
  <si>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</si>
  <si>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</si>
  <si>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</si>
  <si>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</si>
  <si>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</si>
  <si>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</si>
  <si>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</si>
  <si>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</si>
  <si>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</si>
  <si>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</si>
  <si>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</si>
  <si>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</si>
  <si>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</si>
  <si>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</si>
  <si>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</si>
  <si>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</si>
  <si>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</si>
  <si>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</si>
  <si>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</si>
  <si>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</si>
  <si>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</si>
  <si>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</si>
  <si>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</si>
  <si>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</si>
  <si>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</si>
  <si>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</si>
  <si>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</si>
  <si>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</si>
  <si>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</si>
  <si>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</si>
  <si>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</si>
  <si>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</si>
  <si>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</si>
  <si>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</si>
  <si>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</si>
  <si>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</si>
  <si>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</si>
  <si>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</si>
  <si>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</si>
  <si>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</si>
  <si>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</si>
  <si>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</si>
  <si>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</si>
  <si>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</si>
  <si>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</si>
  <si>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</si>
  <si>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</si>
  <si>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</si>
  <si>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</si>
  <si>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</si>
  <si>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</si>
  <si>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</si>
  <si>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</si>
  <si>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</si>
  <si>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L�pcs�k(1)</t>
  </si>
  <si>
    <t>S1</t>
  </si>
  <si>
    <t>(999868.9+445)/(2)=500156.95</t>
  </si>
  <si>
    <t>(80+80)/(2)=80</t>
  </si>
  <si>
    <t>(333313.6+169)/(2)=166741.3</t>
  </si>
  <si>
    <t>(999848.9+385)/(2)=500116.95</t>
  </si>
  <si>
    <t>(80+999564.9)/(2)=499822.45</t>
  </si>
  <si>
    <t>S2</t>
  </si>
  <si>
    <t>(999867.9+444)/(2)=500155.95</t>
  </si>
  <si>
    <t>(79+79)/(2)=79</t>
  </si>
  <si>
    <t>(333312.6+168)/(2)=166740.3</t>
  </si>
  <si>
    <t>(999835.9+384)/(2)=500109.95</t>
  </si>
  <si>
    <t>(79+999542.9)/(2)=499810.95</t>
  </si>
  <si>
    <t>S3</t>
  </si>
  <si>
    <t>(999866.9+443)/(2)=500154.95</t>
  </si>
  <si>
    <t>(78+78)/(2)=78</t>
  </si>
  <si>
    <t>(333311.6+167)/(2)=166739.3</t>
  </si>
  <si>
    <t>(999834.9+383)/(2)=500108.95</t>
  </si>
  <si>
    <t>(78+999541.9)/(2)=499809.95</t>
  </si>
  <si>
    <t>S4</t>
  </si>
  <si>
    <t>(999865.9+442)/(2)=500153.95</t>
  </si>
  <si>
    <t>(77+77)/(2)=77</t>
  </si>
  <si>
    <t>(333310.6+166)/(2)=166738.3</t>
  </si>
  <si>
    <t>(666621.3+355)/(2)=333488.15</t>
  </si>
  <si>
    <t>(77+999540.9)/(2)=499808.95</t>
  </si>
  <si>
    <t>S5</t>
  </si>
  <si>
    <t>(999799.9+303)/(2)=500051.45</t>
  </si>
  <si>
    <t>(76+76)/(2)=76</t>
  </si>
  <si>
    <t>(333309.6+165)/(2)=166737.3</t>
  </si>
  <si>
    <t>(666619.3+354)/(2)=333486.65</t>
  </si>
  <si>
    <t>(76+999539.9)/(2)=499807.95</t>
  </si>
  <si>
    <t>S6</t>
  </si>
  <si>
    <t>(999798.9+302)/(2)=500050.45</t>
  </si>
  <si>
    <t>(75+75)/(2)=75</t>
  </si>
  <si>
    <t>(333308.6+164)/(2)=166736.3</t>
  </si>
  <si>
    <t>(666618.3+353)/(2)=333485.65</t>
  </si>
  <si>
    <t>(75+999538.9)/(2)=499806.95</t>
  </si>
  <si>
    <t>S7</t>
  </si>
  <si>
    <t>(999765.9+270)/(2)=500017.95</t>
  </si>
  <si>
    <t>(74+74)/(2)=74</t>
  </si>
  <si>
    <t>(333307.6+163)/(2)=166735.3</t>
  </si>
  <si>
    <t>(666617.3+352)/(2)=333484.65</t>
  </si>
  <si>
    <t>(74+999537.9)/(2)=499805.95</t>
  </si>
  <si>
    <t>S8</t>
  </si>
  <si>
    <t>(666619.3+269)/(2)=333444.15</t>
  </si>
  <si>
    <t>(73+73)/(2)=73</t>
  </si>
  <si>
    <t>(333306.6+162)/(2)=166734.3</t>
  </si>
  <si>
    <t>(666616.3+351)/(2)=333483.65</t>
  </si>
  <si>
    <t>(73+999536.9)/(2)=499804.95</t>
  </si>
  <si>
    <t>S9</t>
  </si>
  <si>
    <t>(666550.3+264)/(2)=333407.15</t>
  </si>
  <si>
    <t>(72+72)/(2)=72</t>
  </si>
  <si>
    <t>(333305.6+161)/(2)=166733.3</t>
  </si>
  <si>
    <t>(666609.3+344)/(2)=333476.65</t>
  </si>
  <si>
    <t>(72+999535.9)/(2)=499803.95</t>
  </si>
  <si>
    <t>S10</t>
  </si>
  <si>
    <t>(666549.3+263)/(2)=333406.15</t>
  </si>
  <si>
    <t>(71+71)/(2)=71</t>
  </si>
  <si>
    <t>(333304.6+160)/(2)=166732.3</t>
  </si>
  <si>
    <t>(666608.3+343)/(2)=333475.65</t>
  </si>
  <si>
    <t>(71+999534.9)/(2)=499802.95</t>
  </si>
  <si>
    <t>S11</t>
  </si>
  <si>
    <t>(666548.3+253)/(2)=333400.65</t>
  </si>
  <si>
    <t>(70+70)/(2)=70</t>
  </si>
  <si>
    <t>(333303.6+159)/(2)=166731.3</t>
  </si>
  <si>
    <t>(666599.3+342)/(2)=333470.65</t>
  </si>
  <si>
    <t>(70+999533.9)/(2)=499801.95</t>
  </si>
  <si>
    <t>S12</t>
  </si>
  <si>
    <t>(666547.3+252)/(2)=333399.65</t>
  </si>
  <si>
    <t>(69+69)/(2)=69</t>
  </si>
  <si>
    <t>(333302.6+158)/(2)=166730.3</t>
  </si>
  <si>
    <t>(666598.3+341)/(2)=333469.65</t>
  </si>
  <si>
    <t>(69+999532.9)/(2)=499800.95</t>
  </si>
  <si>
    <t>S13</t>
  </si>
  <si>
    <t>(666546.3+251)/(2)=333398.65</t>
  </si>
  <si>
    <t>(68+68)/(2)=68</t>
  </si>
  <si>
    <t>(333301.6+157)/(2)=166729.3</t>
  </si>
  <si>
    <t>(666589.3+340)/(2)=333464.65</t>
  </si>
  <si>
    <t>(68+999531.9)/(2)=499799.95</t>
  </si>
  <si>
    <t>S14</t>
  </si>
  <si>
    <t>(666545.3+250)/(2)=333397.65</t>
  </si>
  <si>
    <t>(67+67)/(2)=67</t>
  </si>
  <si>
    <t>(333300.6+156)/(2)=166728.3</t>
  </si>
  <si>
    <t>(666588.3+339)/(2)=333463.65</t>
  </si>
  <si>
    <t>(67+999530.9)/(2)=499798.95</t>
  </si>
  <si>
    <t>S15</t>
  </si>
  <si>
    <t>(666544.3+249)/(2)=333396.65</t>
  </si>
  <si>
    <t>(66+66)/(2)=66</t>
  </si>
  <si>
    <t>(333299.6+155)/(2)=166727.3</t>
  </si>
  <si>
    <t>(666587.3+312)/(2)=333449.65</t>
  </si>
  <si>
    <t>(66+999529.9)/(2)=499797.95</t>
  </si>
  <si>
    <t>S16</t>
  </si>
  <si>
    <t>(666543.3+248)/(2)=333395.65</t>
  </si>
  <si>
    <t>(65+65)/(2)=65</t>
  </si>
  <si>
    <t>(333298.6+154)/(2)=166726.3</t>
  </si>
  <si>
    <t>(666586.3+305)/(2)=333445.65</t>
  </si>
  <si>
    <t>(65+999528.9)/(2)=499796.95</t>
  </si>
  <si>
    <t>S17</t>
  </si>
  <si>
    <t>(666542.3+247)/(2)=333394.65</t>
  </si>
  <si>
    <t>(64+64)/(2)=64</t>
  </si>
  <si>
    <t>(333297.6+153)/(2)=166725.3</t>
  </si>
  <si>
    <t>(666585.3+304)/(2)=333444.65</t>
  </si>
  <si>
    <t>(64+999527.9)/(2)=499795.95</t>
  </si>
  <si>
    <t>S18</t>
  </si>
  <si>
    <t>(666541.3+246)/(2)=333393.65</t>
  </si>
  <si>
    <t>(63+63)/(2)=63</t>
  </si>
  <si>
    <t>(333296.6+152)/(2)=166724.3</t>
  </si>
  <si>
    <t>(666584.3+303)/(2)=333443.65</t>
  </si>
  <si>
    <t>(63+999526.9)/(2)=499794.95</t>
  </si>
  <si>
    <t>S19</t>
  </si>
  <si>
    <t>(666540.3+245)/(2)=333392.65</t>
  </si>
  <si>
    <t>(62+62)/(2)=62</t>
  </si>
  <si>
    <t>(333295.6+151)/(2)=166723.3</t>
  </si>
  <si>
    <t>(666583.3+302)/(2)=333442.65</t>
  </si>
  <si>
    <t>(62+999525.9)/(2)=499793.95</t>
  </si>
  <si>
    <t>S20</t>
  </si>
  <si>
    <t>(666539.3+244)/(2)=333391.65</t>
  </si>
  <si>
    <t>(61+61)/(2)=61</t>
  </si>
  <si>
    <t>(333294.6+150)/(2)=166722.3</t>
  </si>
  <si>
    <t>(666582.3+279)/(2)=333430.65</t>
  </si>
  <si>
    <t>(61+999524.9)/(2)=499792.95</t>
  </si>
  <si>
    <t>S21</t>
  </si>
  <si>
    <t>(666538.3+243)/(2)=333390.65</t>
  </si>
  <si>
    <t>(60+60)/(2)=60</t>
  </si>
  <si>
    <t>(333293.6+149)/(2)=166721.3</t>
  </si>
  <si>
    <t>(333386.6+266)/(2)=166826.3</t>
  </si>
  <si>
    <t>(60+999523.9)/(2)=499791.95</t>
  </si>
  <si>
    <t>S22</t>
  </si>
  <si>
    <t>(666537.3+242)/(2)=333389.65</t>
  </si>
  <si>
    <t>(59+59)/(2)=59</t>
  </si>
  <si>
    <t>(333292.6+148)/(2)=166720.3</t>
  </si>
  <si>
    <t>(333385.6+265)/(2)=166825.3</t>
  </si>
  <si>
    <t>(59+999522.9)/(2)=499790.95</t>
  </si>
  <si>
    <t>S23</t>
  </si>
  <si>
    <t>(666536.3+241)/(2)=333388.65</t>
  </si>
  <si>
    <t>(58+58)/(2)=58</t>
  </si>
  <si>
    <t>(333291.6+147)/(2)=166719.3</t>
  </si>
  <si>
    <t>(333384.6+264)/(2)=166824.3</t>
  </si>
  <si>
    <t>(58+999521.9)/(2)=499789.95</t>
  </si>
  <si>
    <t>S24</t>
  </si>
  <si>
    <t>(666535.3+240)/(2)=333387.65</t>
  </si>
  <si>
    <t>(57+57)/(2)=57</t>
  </si>
  <si>
    <t>(333290.6+146)/(2)=166718.3</t>
  </si>
  <si>
    <t>(333368.6+247)/(2)=166807.8</t>
  </si>
  <si>
    <t>(57+999520.9)/(2)=499788.95</t>
  </si>
  <si>
    <t>S25</t>
  </si>
  <si>
    <t>(666534.3+239)/(2)=333386.65</t>
  </si>
  <si>
    <t>(56+56)/(2)=56</t>
  </si>
  <si>
    <t>(333289.6+145)/(2)=166717.3</t>
  </si>
  <si>
    <t>(333367.6+246)/(2)=166806.8</t>
  </si>
  <si>
    <t>(56+999519.9)/(2)=499787.95</t>
  </si>
  <si>
    <t>S26</t>
  </si>
  <si>
    <t>(666533.3+238)/(2)=333385.65</t>
  </si>
  <si>
    <t>(55+55)/(2)=55</t>
  </si>
  <si>
    <t>(333288.6+144)/(2)=166716.3</t>
  </si>
  <si>
    <t>(333366.6+245)/(2)=166805.8</t>
  </si>
  <si>
    <t>(55+999518.9)/(2)=499786.95</t>
  </si>
  <si>
    <t>S27</t>
  </si>
  <si>
    <t>(666532.3+237)/(2)=333384.65</t>
  </si>
  <si>
    <t>(54+54)/(2)=54</t>
  </si>
  <si>
    <t>(333287.6+143)/(2)=166715.3</t>
  </si>
  <si>
    <t>(333358.6+244)/(2)=166801.3</t>
  </si>
  <si>
    <t>(54+999517.9)/(2)=499785.95</t>
  </si>
  <si>
    <t>S28</t>
  </si>
  <si>
    <t>(666531.3+236)/(2)=333383.65</t>
  </si>
  <si>
    <t>(53+53)/(2)=53</t>
  </si>
  <si>
    <t>(333286.6+142)/(2)=166714.3</t>
  </si>
  <si>
    <t>(333357.6+243)/(2)=166800.3</t>
  </si>
  <si>
    <t>(53+999516.9)/(2)=499784.95</t>
  </si>
  <si>
    <t>S29</t>
  </si>
  <si>
    <t>(666530.3+235)/(2)=333382.65</t>
  </si>
  <si>
    <t>(52+52)/(2)=52</t>
  </si>
  <si>
    <t>(333285.6+141)/(2)=166713.3</t>
  </si>
  <si>
    <t>(333356.6+242)/(2)=166799.3</t>
  </si>
  <si>
    <t>(52+999515.9)/(2)=499783.95</t>
  </si>
  <si>
    <t>S30</t>
  </si>
  <si>
    <t>(666529.3+234)/(2)=333381.65</t>
  </si>
  <si>
    <t>(51+51)/(2)=51</t>
  </si>
  <si>
    <t>(333284.6+140)/(2)=166712.3</t>
  </si>
  <si>
    <t>(333355.6+241)/(2)=166798.3</t>
  </si>
  <si>
    <t>(51+999514.9)/(2)=499782.95</t>
  </si>
  <si>
    <t>S31</t>
  </si>
  <si>
    <t>(666528.3+233)/(2)=333380.65</t>
  </si>
  <si>
    <t>(50+50)/(2)=50</t>
  </si>
  <si>
    <t>(333283.6+139)/(2)=166711.3</t>
  </si>
  <si>
    <t>(333350.6+240)/(2)=166795.3</t>
  </si>
  <si>
    <t>(50+999513.9)/(2)=499781.95</t>
  </si>
  <si>
    <t>S32</t>
  </si>
  <si>
    <t>(666527.3+232)/(2)=333379.65</t>
  </si>
  <si>
    <t>(49+49)/(2)=49</t>
  </si>
  <si>
    <t>(333282.6+138)/(2)=166710.3</t>
  </si>
  <si>
    <t>(333349.6+239)/(2)=166794.3</t>
  </si>
  <si>
    <t>(49+999512.9)/(2)=499780.95</t>
  </si>
  <si>
    <t>S33</t>
  </si>
  <si>
    <t>(666526.3+231)/(2)=333378.65</t>
  </si>
  <si>
    <t>(48+48)/(2)=48</t>
  </si>
  <si>
    <t>(333281.6+137)/(2)=166709.3</t>
  </si>
  <si>
    <t>(333348.6+238)/(2)=166793.3</t>
  </si>
  <si>
    <t>(48+999511.9)/(2)=499779.95</t>
  </si>
  <si>
    <t>S34</t>
  </si>
  <si>
    <t>(666525.3+230)/(2)=333377.65</t>
  </si>
  <si>
    <t>(47+47)/(2)=47</t>
  </si>
  <si>
    <t>(333280.6+136)/(2)=166708.3</t>
  </si>
  <si>
    <t>(333347.6+216)/(2)=166781.8</t>
  </si>
  <si>
    <t>(47+999510.9)/(2)=499778.95</t>
  </si>
  <si>
    <t>S35</t>
  </si>
  <si>
    <t>(666524.3+229)/(2)=333376.65</t>
  </si>
  <si>
    <t>(46+46)/(2)=46</t>
  </si>
  <si>
    <t>(333279.6+135)/(2)=166707.3</t>
  </si>
  <si>
    <t>(333346.6+215)/(2)=166780.8</t>
  </si>
  <si>
    <t>(46+999509.9)/(2)=499777.95</t>
  </si>
  <si>
    <t>S36</t>
  </si>
  <si>
    <t>(666503.3+204)/(2)=333353.65</t>
  </si>
  <si>
    <t>(45+45)/(2)=45</t>
  </si>
  <si>
    <t>(333272.6+74)/(2)=166673.3</t>
  </si>
  <si>
    <t>(333345.6+214)/(2)=166779.8</t>
  </si>
  <si>
    <t>(45+999508.9)/(2)=499776.95</t>
  </si>
  <si>
    <t>S37</t>
  </si>
  <si>
    <t>(666502.3+203)/(2)=333352.65</t>
  </si>
  <si>
    <t>(44+44)/(2)=44</t>
  </si>
  <si>
    <t>(333262.6+64)/(2)=166663.3</t>
  </si>
  <si>
    <t>(333344.6+204)/(2)=166774.3</t>
  </si>
  <si>
    <t>(44+999507.9)/(2)=499775.95</t>
  </si>
  <si>
    <t>S38</t>
  </si>
  <si>
    <t>(666501.3+202)/(2)=333351.65</t>
  </si>
  <si>
    <t>(43+43)/(2)=43</t>
  </si>
  <si>
    <t>(333261.6+63)/(2)=166662.3</t>
  </si>
  <si>
    <t>(333343.6+203)/(2)=166773.3</t>
  </si>
  <si>
    <t>(43+999506.9)/(2)=499774.95</t>
  </si>
  <si>
    <t>S39</t>
  </si>
  <si>
    <t>(666500.3+201)/(2)=333350.65</t>
  </si>
  <si>
    <t>(42+42)/(2)=42</t>
  </si>
  <si>
    <t>(333260.6+62)/(2)=166661.3</t>
  </si>
  <si>
    <t>(333342.6+202)/(2)=166772.3</t>
  </si>
  <si>
    <t>(42+999505.9)/(2)=499773.95</t>
  </si>
  <si>
    <t>S40</t>
  </si>
  <si>
    <t>(666499.3+200)/(2)=333349.65</t>
  </si>
  <si>
    <t>(41+41)/(2)=41</t>
  </si>
  <si>
    <t>(333259.6+41)/(2)=166650.3</t>
  </si>
  <si>
    <t>(333341.6+201)/(2)=166771.3</t>
  </si>
  <si>
    <t>(41+999504.9)/(2)=499772.95</t>
  </si>
  <si>
    <t>S41</t>
  </si>
  <si>
    <t>(666498.3+199)/(2)=333348.65</t>
  </si>
  <si>
    <t>(40+40)/(2)=40</t>
  </si>
  <si>
    <t>(333340.6+200)/(2)=166770.3</t>
  </si>
  <si>
    <t>(40+999503.9)/(2)=499771.95</t>
  </si>
  <si>
    <t>S42</t>
  </si>
  <si>
    <t>(666497.3+198)/(2)=333347.65</t>
  </si>
  <si>
    <t>(39+39)/(2)=39</t>
  </si>
  <si>
    <t>(333339.6+199)/(2)=166769.3</t>
  </si>
  <si>
    <t>(39+999502.9)/(2)=499770.95</t>
  </si>
  <si>
    <t>S43</t>
  </si>
  <si>
    <t>(666496.3+197)/(2)=333346.65</t>
  </si>
  <si>
    <t>(38+38)/(2)=38</t>
  </si>
  <si>
    <t>(333338.6+198)/(2)=166768.3</t>
  </si>
  <si>
    <t>(38+999501.9)/(2)=499769.95</t>
  </si>
  <si>
    <t>S44</t>
  </si>
  <si>
    <t>(666495.3+196)/(2)=333345.65</t>
  </si>
  <si>
    <t>(37+37)/(2)=37</t>
  </si>
  <si>
    <t>(333337.6+197)/(2)=166767.3</t>
  </si>
  <si>
    <t>(37+999500.9)/(2)=499768.95</t>
  </si>
  <si>
    <t>S45</t>
  </si>
  <si>
    <t>(666494.3+195)/(2)=333344.65</t>
  </si>
  <si>
    <t>(36+36)/(2)=36</t>
  </si>
  <si>
    <t>(333336.6+196)/(2)=166766.3</t>
  </si>
  <si>
    <t>(36+999499.9)/(2)=499767.95</t>
  </si>
  <si>
    <t>S46</t>
  </si>
  <si>
    <t>(666493.3+153)/(2)=333323.15</t>
  </si>
  <si>
    <t>(35+35)/(2)=35</t>
  </si>
  <si>
    <t>(333335.6+195)/(2)=166765.3</t>
  </si>
  <si>
    <t>(35+999498.9)/(2)=499766.95</t>
  </si>
  <si>
    <t>S47</t>
  </si>
  <si>
    <t>(666492.3+152)/(2)=333322.15</t>
  </si>
  <si>
    <t>(34+34)/(2)=34</t>
  </si>
  <si>
    <t>(333332.6+194)/(2)=166763.3</t>
  </si>
  <si>
    <t>(34+999497.9)/(2)=499765.95</t>
  </si>
  <si>
    <t>S48</t>
  </si>
  <si>
    <t>(666491.3+151)/(2)=333321.15</t>
  </si>
  <si>
    <t>(33+33)/(2)=33</t>
  </si>
  <si>
    <t>(147+186)/(2)=166.5</t>
  </si>
  <si>
    <t>(33+999496.9)/(2)=499764.95</t>
  </si>
  <si>
    <t>S49</t>
  </si>
  <si>
    <t>(666490.3+139)/(2)=333314.65</t>
  </si>
  <si>
    <t>(32+32)/(2)=32</t>
  </si>
  <si>
    <t>(146+185)/(2)=165.5</t>
  </si>
  <si>
    <t>(32+999495.9)/(2)=499763.95</t>
  </si>
  <si>
    <t>S50</t>
  </si>
  <si>
    <t>(666489.3+138)/(2)=333313.65</t>
  </si>
  <si>
    <t>(31+31)/(2)=31</t>
  </si>
  <si>
    <t>(145+184)/(2)=164.5</t>
  </si>
  <si>
    <t>(31+999494.9)/(2)=499762.95</t>
  </si>
  <si>
    <t>S51</t>
  </si>
  <si>
    <t>(666488.3+137)/(2)=333312.65</t>
  </si>
  <si>
    <t>(30+30)/(2)=30</t>
  </si>
  <si>
    <t>(143+176)/(2)=159.5</t>
  </si>
  <si>
    <t>(30+999493.9)/(2)=499761.95</t>
  </si>
  <si>
    <t>S52</t>
  </si>
  <si>
    <t>(666479.3+136)/(2)=333307.65</t>
  </si>
  <si>
    <t>(29+29)/(2)=29</t>
  </si>
  <si>
    <t>(142+175)/(2)=158.5</t>
  </si>
  <si>
    <t>(29+999492.9)/(2)=499760.95</t>
  </si>
  <si>
    <t>S53</t>
  </si>
  <si>
    <t>(666478.3+135)/(2)=333306.65</t>
  </si>
  <si>
    <t>(28+28)/(2)=28</t>
  </si>
  <si>
    <t>(141+174)/(2)=157.5</t>
  </si>
  <si>
    <t>(28+999491.9)/(2)=499759.95</t>
  </si>
  <si>
    <t>S54</t>
  </si>
  <si>
    <t>(666477.3+134)/(2)=333305.65</t>
  </si>
  <si>
    <t>(27+27)/(2)=27</t>
  </si>
  <si>
    <t>(140+173)/(2)=156.5</t>
  </si>
  <si>
    <t>(27+999490.9)/(2)=499758.95</t>
  </si>
  <si>
    <t>S55</t>
  </si>
  <si>
    <t>(333304.6+124)/(2)=166714.3</t>
  </si>
  <si>
    <t>(26+26)/(2)=26</t>
  </si>
  <si>
    <t>(121+154)/(2)=137.5</t>
  </si>
  <si>
    <t>(26+999489.9)/(2)=499757.95</t>
  </si>
  <si>
    <t>S56</t>
  </si>
  <si>
    <t>(333303.6+121)/(2)=166712.3</t>
  </si>
  <si>
    <t>(25+25)/(2)=25</t>
  </si>
  <si>
    <t>(113+93)/(2)=103</t>
  </si>
  <si>
    <t>(25+999488.9)/(2)=499756.95</t>
  </si>
  <si>
    <t>S57</t>
  </si>
  <si>
    <t>(333298.6+120)/(2)=166709.3</t>
  </si>
  <si>
    <t>(24+24)/(2)=24</t>
  </si>
  <si>
    <t>(24+91)/(2)=57.5</t>
  </si>
  <si>
    <t>(24+999487.9)/(2)=499755.95</t>
  </si>
  <si>
    <t>S58</t>
  </si>
  <si>
    <t>(333294.6+119)/(2)=166706.8</t>
  </si>
  <si>
    <t>(23+23)/(2)=23</t>
  </si>
  <si>
    <t>(23+90)/(2)=56.5</t>
  </si>
  <si>
    <t>(23+999486.9)/(2)=499754.95</t>
  </si>
  <si>
    <t>S59</t>
  </si>
  <si>
    <t>(333293.6+118)/(2)=166705.8</t>
  </si>
  <si>
    <t>(22+22)/(2)=22</t>
  </si>
  <si>
    <t>(22+89)/(2)=55.5</t>
  </si>
  <si>
    <t>(22+999485.9)/(2)=499753.95</t>
  </si>
  <si>
    <t>S60</t>
  </si>
  <si>
    <t>(333289.6+111)/(2)=166700.3</t>
  </si>
  <si>
    <t>(21+21)/(2)=21</t>
  </si>
  <si>
    <t>(21+75)/(2)=48</t>
  </si>
  <si>
    <t>(21+999484.9)/(2)=499752.95</t>
  </si>
  <si>
    <t>S61</t>
  </si>
  <si>
    <t>(333287.6+105)/(2)=166696.3</t>
  </si>
  <si>
    <t>(20+20)/(2)=20</t>
  </si>
  <si>
    <t>(20+74)/(2)=47</t>
  </si>
  <si>
    <t>(20+999483.9)/(2)=499751.95</t>
  </si>
  <si>
    <t>S62</t>
  </si>
  <si>
    <t>(333284.6+96)/(2)=166690.3</t>
  </si>
  <si>
    <t>(19+19)/(2)=19</t>
  </si>
  <si>
    <t>(19+73)/(2)=46</t>
  </si>
  <si>
    <t>(19+999482.9)/(2)=499750.95</t>
  </si>
  <si>
    <t>S63</t>
  </si>
  <si>
    <t>(333282.6+95)/(2)=166688.8</t>
  </si>
  <si>
    <t>(18+18)/(2)=18</t>
  </si>
  <si>
    <t>(18+72)/(2)=45</t>
  </si>
  <si>
    <t>(18+999481.9)/(2)=499749.95</t>
  </si>
  <si>
    <t>S64</t>
  </si>
  <si>
    <t>(333281.6+67)/(2)=166674.3</t>
  </si>
  <si>
    <t>(17+17)/(2)=17</t>
  </si>
  <si>
    <t>(17+66)/(2)=41.5</t>
  </si>
  <si>
    <t>(17+999480.9)/(2)=499748.95</t>
  </si>
  <si>
    <t>S65</t>
  </si>
  <si>
    <t>(333270.6+66)/(2)=166668.3</t>
  </si>
  <si>
    <t>(16+16)/(2)=16</t>
  </si>
  <si>
    <t>(16+65)/(2)=40.5</t>
  </si>
  <si>
    <t>(16+999479.9)/(2)=499747.95</t>
  </si>
  <si>
    <t>S66</t>
  </si>
  <si>
    <t>(333269.6+63)/(2)=166666.3</t>
  </si>
  <si>
    <t>(15+15)/(2)=15</t>
  </si>
  <si>
    <t>(15+64)/(2)=39.5</t>
  </si>
  <si>
    <t>(15+999478.9)/(2)=499746.95</t>
  </si>
  <si>
    <t>S67</t>
  </si>
  <si>
    <t>(333258.6+52)/(2)=166655.3</t>
  </si>
  <si>
    <t>(14+14)/(2)=14</t>
  </si>
  <si>
    <t>(14+63)/(2)=38.5</t>
  </si>
  <si>
    <t>(14+999477.9)/(2)=499745.95</t>
  </si>
  <si>
    <t>S68</t>
  </si>
  <si>
    <t>(333240.6+42)/(2)=166641.3</t>
  </si>
  <si>
    <t>(13+13)/(2)=13</t>
  </si>
  <si>
    <t>(13+62)/(2)=37.5</t>
  </si>
  <si>
    <t>(13+999476.9)/(2)=499744.95</t>
  </si>
  <si>
    <t>S69</t>
  </si>
  <si>
    <t>(333239.6+41)/(2)=166640.3</t>
  </si>
  <si>
    <t>(12+12)/(2)=12</t>
  </si>
  <si>
    <t>(12+61)/(2)=36.5</t>
  </si>
  <si>
    <t>(12+999475.9)/(2)=499743.95</t>
  </si>
  <si>
    <t>S70</t>
  </si>
  <si>
    <t>(333231.6+33)/(2)=166632.3</t>
  </si>
  <si>
    <t>(11+11)/(2)=11</t>
  </si>
  <si>
    <t>(11+60)/(2)=35.5</t>
  </si>
  <si>
    <t>(11+999474.9)/(2)=499742.95</t>
  </si>
  <si>
    <t>S71</t>
  </si>
  <si>
    <t>(333230.6+32)/(2)=166631.3</t>
  </si>
  <si>
    <t>(10+10)/(2)=10</t>
  </si>
  <si>
    <t>(10+59)/(2)=34.5</t>
  </si>
  <si>
    <t>(10+999473.9)/(2)=499741.95</t>
  </si>
  <si>
    <t>S72</t>
  </si>
  <si>
    <t>(333223.6+25)/(2)=166624.3</t>
  </si>
  <si>
    <t>(9+9)/(2)=9</t>
  </si>
  <si>
    <t>(9+58)/(2)=33.5</t>
  </si>
  <si>
    <t>(9+999472.9)/(2)=499740.95</t>
  </si>
  <si>
    <t>S73</t>
  </si>
  <si>
    <t>(40+24)/(2)=32</t>
  </si>
  <si>
    <t>(8+8)/(2)=8</t>
  </si>
  <si>
    <t>(8+57)/(2)=32.5</t>
  </si>
  <si>
    <t>(8+999471.9)/(2)=499739.95</t>
  </si>
  <si>
    <t>S74</t>
  </si>
  <si>
    <t>(39+23)/(2)=31</t>
  </si>
  <si>
    <t>(7+7)/(2)=7</t>
  </si>
  <si>
    <t>(7+56)/(2)=31.5</t>
  </si>
  <si>
    <t>(7+999470.9)/(2)=499738.95</t>
  </si>
  <si>
    <t>S75</t>
  </si>
  <si>
    <t>(6+6)/(2)=6</t>
  </si>
  <si>
    <t>(6+49)/(2)=27.5</t>
  </si>
  <si>
    <t>(6+999468.9)/(2)=499737.45</t>
  </si>
  <si>
    <t>S76</t>
  </si>
  <si>
    <t>(5+5)/(2)=5</t>
  </si>
  <si>
    <t>(5+36)/(2)=20.5</t>
  </si>
  <si>
    <t>(5+999461.9)/(2)=499733.45</t>
  </si>
  <si>
    <t>S77</t>
  </si>
  <si>
    <t>(4+4)/(2)=4</t>
  </si>
  <si>
    <t>(4+35)/(2)=19.5</t>
  </si>
  <si>
    <t>(4+999460.9)/(2)=499732.45</t>
  </si>
  <si>
    <t>S78</t>
  </si>
  <si>
    <t>(3+3)/(2)=3</t>
  </si>
  <si>
    <t>(3+34)/(2)=18.5</t>
  </si>
  <si>
    <t>(3+999459.9)/(2)=499731.45</t>
  </si>
  <si>
    <t>S79</t>
  </si>
  <si>
    <t>(2+2)/(2)=2</t>
  </si>
  <si>
    <t>(2+33)/(2)=17.5</t>
  </si>
  <si>
    <t>(2+999458.9)/(2)=499730.45</t>
  </si>
  <si>
    <t>S80</t>
  </si>
  <si>
    <t>(1+1)/(2)=1</t>
  </si>
  <si>
    <t>(1+32)/(2)=16.5</t>
  </si>
  <si>
    <t>(1+999457.9)/(2)=499729.45</t>
  </si>
  <si>
    <t>S81</t>
  </si>
  <si>
    <t>(0+0)/(2)=0</t>
  </si>
  <si>
    <t>(0+999456.9)/(2)=499728.45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</si>
  <si>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</si>
  <si>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</si>
  <si>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</si>
  <si>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</si>
  <si>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</si>
  <si>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</si>
  <si>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</si>
  <si>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S81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</si>
  <si>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</si>
  <si>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</si>
  <si>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</si>
  <si>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</si>
  <si>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</si>
  <si>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</si>
  <si>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</si>
  <si>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1.54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</si>
  <si>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0.43 mp (0.01 p)</t>
    </r>
  </si>
  <si>
    <t>Becslés</t>
  </si>
  <si>
    <t>x1</t>
  </si>
  <si>
    <t>x2</t>
  </si>
  <si>
    <t>x3</t>
  </si>
  <si>
    <t>x4</t>
  </si>
  <si>
    <t>x5</t>
  </si>
  <si>
    <t>Y0</t>
  </si>
  <si>
    <t>COCO Y0: 5262317</t>
  </si>
  <si>
    <t>(999780.3+799916.6)/(2)=899848.45</t>
  </si>
  <si>
    <t>(149+200052.7)/(2)=100100.85</t>
  </si>
  <si>
    <t>(307+799908.6)/(2)=400107.8</t>
  </si>
  <si>
    <t>(87+80)/(2)=83.5</t>
  </si>
  <si>
    <t>(999779.3+799915.6)/(2)=899847.45</t>
  </si>
  <si>
    <t>(148+200051.7)/(2)=100099.85</t>
  </si>
  <si>
    <t>(269+799907.6)/(2)=400088.3</t>
  </si>
  <si>
    <t>(86+79)/(2)=82.5</t>
  </si>
  <si>
    <t>(999778.3+799914.6)/(2)=899846.45</t>
  </si>
  <si>
    <t>(147+200050.7)/(2)=100098.85</t>
  </si>
  <si>
    <t>(268+799906.6)/(2)=400087.3</t>
  </si>
  <si>
    <t>(85+78)/(2)=81.5</t>
  </si>
  <si>
    <t>(999777.3+799913.6)/(2)=899845.45</t>
  </si>
  <si>
    <t>(146+200049.7)/(2)=100097.85</t>
  </si>
  <si>
    <t>(267+799905.6)/(2)=400086.3</t>
  </si>
  <si>
    <t>(84+77)/(2)=80.5</t>
  </si>
  <si>
    <t>(999776.3+799912.6)/(2)=899844.45</t>
  </si>
  <si>
    <t>(145+200048.7)/(2)=100096.85</t>
  </si>
  <si>
    <t>(266+799904.6)/(2)=400085.3</t>
  </si>
  <si>
    <t>(83+76)/(2)=79.5</t>
  </si>
  <si>
    <t>(999775.3+799911.6)/(2)=899843.45</t>
  </si>
  <si>
    <t>(144+200047.7)/(2)=100095.85</t>
  </si>
  <si>
    <t>(265+799903.6)/(2)=400084.3</t>
  </si>
  <si>
    <t>(82+75)/(2)=78.5</t>
  </si>
  <si>
    <t>(999774.3+799910.6)/(2)=899842.45</t>
  </si>
  <si>
    <t>(143+200046.7)/(2)=100094.85</t>
  </si>
  <si>
    <t>(258+799902.6)/(2)=400080.3</t>
  </si>
  <si>
    <t>(75+74)/(2)=74.5</t>
  </si>
  <si>
    <t>(999764.3+599978)/(2)=799871.1</t>
  </si>
  <si>
    <t>(142+200045.7)/(2)=100093.85</t>
  </si>
  <si>
    <t>(251+799901.6)/(2)=400076.3</t>
  </si>
  <si>
    <t>(999763.3+599972)/(2)=799867.6</t>
  </si>
  <si>
    <t>(141+200044.7)/(2)=100092.85</t>
  </si>
  <si>
    <t>(250+799900.6)/(2)=400075.3</t>
  </si>
  <si>
    <t>(999762.3+599964)/(2)=799863.1</t>
  </si>
  <si>
    <t>(140+200043.7)/(2)=100091.85</t>
  </si>
  <si>
    <t>(249+799899.6)/(2)=400074.3</t>
  </si>
  <si>
    <t>(999755.3+599957)/(2)=799856.1</t>
  </si>
  <si>
    <t>(139+200042.7)/(2)=100090.85</t>
  </si>
  <si>
    <t>(248+799898.6)/(2)=400073.3</t>
  </si>
  <si>
    <t>(999754.3+599956)/(2)=799855.1</t>
  </si>
  <si>
    <t>(138+200041.7)/(2)=100089.85</t>
  </si>
  <si>
    <t>(247+799897.6)/(2)=400072.3</t>
  </si>
  <si>
    <t>(999746.3+599948)/(2)=799847.1</t>
  </si>
  <si>
    <t>(137+200040.7)/(2)=100088.85</t>
  </si>
  <si>
    <t>(246+799896.6)/(2)=400071.3</t>
  </si>
  <si>
    <t>(999745.3+599947)/(2)=799846.1</t>
  </si>
  <si>
    <t>(136+200039.7)/(2)=100087.85</t>
  </si>
  <si>
    <t>(245+799895.6)/(2)=400070.3</t>
  </si>
  <si>
    <t>(999735.3+599937)/(2)=799836.1</t>
  </si>
  <si>
    <t>(135+200038.7)/(2)=100086.85</t>
  </si>
  <si>
    <t>(244+799894.6)/(2)=400069.3</t>
  </si>
  <si>
    <t>(999724.3+599926)/(2)=799825.1</t>
  </si>
  <si>
    <t>(134+200037.7)/(2)=100085.85</t>
  </si>
  <si>
    <t>(243+799893.6)/(2)=400068.3</t>
  </si>
  <si>
    <t>(999723.3+400004.3)/(2)=699863.8</t>
  </si>
  <si>
    <t>(133+200036.7)/(2)=100084.85</t>
  </si>
  <si>
    <t>(242+799892.6)/(2)=400067.3</t>
  </si>
  <si>
    <t>(999720.3+399998.3)/(2)=699859.3</t>
  </si>
  <si>
    <t>(132+200035.7)/(2)=100083.85</t>
  </si>
  <si>
    <t>(241+799891.6)/(2)=400066.3</t>
  </si>
  <si>
    <t>(999707.3+399996.3)/(2)=699851.8</t>
  </si>
  <si>
    <t>(131+200034.7)/(2)=100082.85</t>
  </si>
  <si>
    <t>(235+799890.6)/(2)=400062.8</t>
  </si>
  <si>
    <t>(999706.3+399995.3)/(2)=699850.8</t>
  </si>
  <si>
    <t>(130+77)/(2)=103.5</t>
  </si>
  <si>
    <t>(234+799889.6)/(2)=400061.8</t>
  </si>
  <si>
    <t>(999703.3+399992.3)/(2)=699847.8</t>
  </si>
  <si>
    <t>(129+76)/(2)=102.5</t>
  </si>
  <si>
    <t>(233+799888.6)/(2)=400060.8</t>
  </si>
  <si>
    <t>(999691.3+399989.3)/(2)=699840.3</t>
  </si>
  <si>
    <t>(128+75)/(2)=101.5</t>
  </si>
  <si>
    <t>(232+799887.6)/(2)=400059.8</t>
  </si>
  <si>
    <t>(999690.3+399986.3)/(2)=699838.3</t>
  </si>
  <si>
    <t>(127+74)/(2)=100.5</t>
  </si>
  <si>
    <t>(231+799886.6)/(2)=400058.8</t>
  </si>
  <si>
    <t>(999689.3+399985.3)/(2)=699837.3</t>
  </si>
  <si>
    <t>(126+73)/(2)=99.5</t>
  </si>
  <si>
    <t>(230+799885.6)/(2)=400057.8</t>
  </si>
  <si>
    <t>(999682.3+399980.3)/(2)=699831.3</t>
  </si>
  <si>
    <t>(125+72)/(2)=98.5</t>
  </si>
  <si>
    <t>(229+799884.6)/(2)=400056.8</t>
  </si>
  <si>
    <t>(999681.3+399976.3)/(2)=699828.8</t>
  </si>
  <si>
    <t>(124+71)/(2)=97.5</t>
  </si>
  <si>
    <t>(202+799808.6)/(2)=400005.3</t>
  </si>
  <si>
    <t>(999678.3+399975.3)/(2)=699826.8</t>
  </si>
  <si>
    <t>(123+70)/(2)=96.5</t>
  </si>
  <si>
    <t>(201+799807.6)/(2)=400004.3</t>
  </si>
  <si>
    <t>(999677.3+399974.3)/(2)=699825.8</t>
  </si>
  <si>
    <t>(122+69)/(2)=95.5</t>
  </si>
  <si>
    <t>(182+799788.6)/(2)=399985.3</t>
  </si>
  <si>
    <t>(999673.3+200075.7)/(2)=599874.45</t>
  </si>
  <si>
    <t>(121+68)/(2)=94.5</t>
  </si>
  <si>
    <t>(181+799787.6)/(2)=399984.3</t>
  </si>
  <si>
    <t>(999672.3+200074.7)/(2)=599873.45</t>
  </si>
  <si>
    <t>(120+67)/(2)=93.5</t>
  </si>
  <si>
    <t>(180+799786.6)/(2)=399983.3</t>
  </si>
  <si>
    <t>(999671.3+200065.7)/(2)=599868.45</t>
  </si>
  <si>
    <t>(119+66)/(2)=92.5</t>
  </si>
  <si>
    <t>(179+799785.6)/(2)=399982.3</t>
  </si>
  <si>
    <t>(999670.3+200064.7)/(2)=599867.45</t>
  </si>
  <si>
    <t>(118+65)/(2)=91.5</t>
  </si>
  <si>
    <t>(171+799783.6)/(2)=399977.3</t>
  </si>
  <si>
    <t>(999669.3+200063.7)/(2)=599866.45</t>
  </si>
  <si>
    <t>(117+64)/(2)=90.5</t>
  </si>
  <si>
    <t>(170+799782.6)/(2)=399976.3</t>
  </si>
  <si>
    <t>(999662.3+200052.7)/(2)=599857.45</t>
  </si>
  <si>
    <t>(116+63)/(2)=89.5</t>
  </si>
  <si>
    <t>(169+799781.6)/(2)=399975.3</t>
  </si>
  <si>
    <t>(999661.3+200051.7)/(2)=599856.45</t>
  </si>
  <si>
    <t>(115+62)/(2)=88.5</t>
  </si>
  <si>
    <t>(165+599868)/(2)=300016.5</t>
  </si>
  <si>
    <t>(999660.3+200050.7)/(2)=599855.45</t>
  </si>
  <si>
    <t>(114+61)/(2)=87.5</t>
  </si>
  <si>
    <t>(164+599866)/(2)=300015</t>
  </si>
  <si>
    <t>(999656.3+200049.7)/(2)=599852.95</t>
  </si>
  <si>
    <t>(113+60)/(2)=86.5</t>
  </si>
  <si>
    <t>(163+599865)/(2)=300014</t>
  </si>
  <si>
    <t>(999630.3+200048.7)/(2)=599839.45</t>
  </si>
  <si>
    <t>(112+59)/(2)=85.5</t>
  </si>
  <si>
    <t>(162+599864)/(2)=300013</t>
  </si>
  <si>
    <t>(999629.3+200047.7)/(2)=599838.45</t>
  </si>
  <si>
    <t>(111+58)/(2)=84.5</t>
  </si>
  <si>
    <t>(161+599863)/(2)=300012</t>
  </si>
  <si>
    <t>(999628.3+200046.7)/(2)=599837.45</t>
  </si>
  <si>
    <t>(110+57)/(2)=83.5</t>
  </si>
  <si>
    <t>(160+599862)/(2)=300011</t>
  </si>
  <si>
    <t>(999627.3+200045.7)/(2)=599836.45</t>
  </si>
  <si>
    <t>(109+56)/(2)=82.5</t>
  </si>
  <si>
    <t>(159+599861)/(2)=300010</t>
  </si>
  <si>
    <t>(999626.3+200044.7)/(2)=599835.45</t>
  </si>
  <si>
    <t>(108+55)/(2)=81.5</t>
  </si>
  <si>
    <t>(158+599860)/(2)=300009</t>
  </si>
  <si>
    <t>(999625.3+200043.7)/(2)=599834.45</t>
  </si>
  <si>
    <t>(78+54)/(2)=66</t>
  </si>
  <si>
    <t>(157+599859)/(2)=300008</t>
  </si>
  <si>
    <t>(999624.3+200042.7)/(2)=599833.45</t>
  </si>
  <si>
    <t>(68+37)/(2)=52.5</t>
  </si>
  <si>
    <t>(156+599858)/(2)=300007</t>
  </si>
  <si>
    <t>(999623.3+200041.7)/(2)=599832.45</t>
  </si>
  <si>
    <t>(67+36)/(2)=51.5</t>
  </si>
  <si>
    <t>(155+599857)/(2)=300006</t>
  </si>
  <si>
    <t>(999622.3+200040.7)/(2)=599831.45</t>
  </si>
  <si>
    <t>(66+35)/(2)=50.5</t>
  </si>
  <si>
    <t>(145+599856)/(2)=300000.5</t>
  </si>
  <si>
    <t>(999610.3+200032.7)/(2)=599821.45</t>
  </si>
  <si>
    <t>(144+599855)/(2)=299999.5</t>
  </si>
  <si>
    <t>(999609.3+200031.7)/(2)=599820.45</t>
  </si>
  <si>
    <t>(143+599854)/(2)=299998.5</t>
  </si>
  <si>
    <t>(999608.3+200030.7)/(2)=599819.45</t>
  </si>
  <si>
    <t>(134+599853)/(2)=299993.5</t>
  </si>
  <si>
    <t>(999607.3+200029.7)/(2)=599818.45</t>
  </si>
  <si>
    <t>(133+599852)/(2)=299992.5</t>
  </si>
  <si>
    <t>(999606.3+200028.7)/(2)=599817.45</t>
  </si>
  <si>
    <t>(132+599851)/(2)=299991.5</t>
  </si>
  <si>
    <t>(999605.3+200027.7)/(2)=599816.45</t>
  </si>
  <si>
    <t>(131+599850)/(2)=299990.5</t>
  </si>
  <si>
    <t>(999604.3+200026.7)/(2)=599815.45</t>
  </si>
  <si>
    <t>(130+599845)/(2)=299987.5</t>
  </si>
  <si>
    <t>(999603.3+200025.7)/(2)=599814.45</t>
  </si>
  <si>
    <t>(129+599844)/(2)=299986.5</t>
  </si>
  <si>
    <t>(999602.3+200024.7)/(2)=599813.45</t>
  </si>
  <si>
    <t>(128+599843)/(2)=299985.5</t>
  </si>
  <si>
    <t>(999601.3+200023.7)/(2)=599812.45</t>
  </si>
  <si>
    <t>(127+599835)/(2)=299981</t>
  </si>
  <si>
    <t>(999600.3+200022.7)/(2)=599811.45</t>
  </si>
  <si>
    <t>(126+599834)/(2)=299980</t>
  </si>
  <si>
    <t>(999599.3+200021.7)/(2)=599810.45</t>
  </si>
  <si>
    <t>(125+599833)/(2)=299979</t>
  </si>
  <si>
    <t>(999598.3+200020.7)/(2)=599809.45</t>
  </si>
  <si>
    <t>(110+399908.3)/(2)=200009.15</t>
  </si>
  <si>
    <t>(999597.3+200019.7)/(2)=599808.45</t>
  </si>
  <si>
    <t>(109+399907.3)/(2)=200008.15</t>
  </si>
  <si>
    <t>(999596.3+200018.7)/(2)=599807.45</t>
  </si>
  <si>
    <t>(108+399906.3)/(2)=200007.15</t>
  </si>
  <si>
    <t>(999595.3+200017.7)/(2)=599806.45</t>
  </si>
  <si>
    <t>(101+399892.3)/(2)=199996.65</t>
  </si>
  <si>
    <t>(999594.3+200016.7)/(2)=599805.45</t>
  </si>
  <si>
    <t>(91+399891.3)/(2)=199991.15</t>
  </si>
  <si>
    <t>(999593.3+200015.7)/(2)=599804.45</t>
  </si>
  <si>
    <t>(84+399890.3)/(2)=199987.15</t>
  </si>
  <si>
    <t>(999592.3+200014.7)/(2)=599803.45</t>
  </si>
  <si>
    <t>(83+399889.3)/(2)=199986.15</t>
  </si>
  <si>
    <t>(999591.3+200013.7)/(2)=599802.45</t>
  </si>
  <si>
    <t>(82+399888.3)/(2)=199985.15</t>
  </si>
  <si>
    <t>(999590.3+200012.7)/(2)=599801.45</t>
  </si>
  <si>
    <t>(81+399887.3)/(2)=199984.15</t>
  </si>
  <si>
    <t>(999589.3+200011.7)/(2)=599800.45</t>
  </si>
  <si>
    <t>(69+399886.3)/(2)=199977.65</t>
  </si>
  <si>
    <t>(999588.3+200010.7)/(2)=599799.45</t>
  </si>
  <si>
    <t>(68+399885.3)/(2)=199976.65</t>
  </si>
  <si>
    <t>(999587.3+200009.7)/(2)=599798.45</t>
  </si>
  <si>
    <t>(67+199961.7)/(2)=100014.35</t>
  </si>
  <si>
    <t>(999586.3+200008.7)/(2)=599797.45</t>
  </si>
  <si>
    <t>(66+199960.7)/(2)=100013.35</t>
  </si>
  <si>
    <t>(999578.3+200007.7)/(2)=599792.95</t>
  </si>
  <si>
    <t>(65+199959.7)/(2)=100012.35</t>
  </si>
  <si>
    <t>(999577.3+200006.7)/(2)=599791.95</t>
  </si>
  <si>
    <t>(64+199958.7)/(2)=100011.35</t>
  </si>
  <si>
    <t>(999576.3+199937.7)/(2)=599756.95</t>
  </si>
  <si>
    <t>(57+199951.7)/(2)=100004.35</t>
  </si>
  <si>
    <t>(999575.3+66)/(2)=499820.65</t>
  </si>
  <si>
    <t>(56+199950.7)/(2)=100003.35</t>
  </si>
  <si>
    <t>(999562.3+52)/(2)=499807.15</t>
  </si>
  <si>
    <t>(55+199949.7)/(2)=100002.35</t>
  </si>
  <si>
    <t>(999561.3+51)/(2)=499806.15</t>
  </si>
  <si>
    <t>(54+199948.7)/(2)=100001.35</t>
  </si>
  <si>
    <t>(999474.3+3)/(2)=499738.65</t>
  </si>
  <si>
    <t>(31+199947.7)/(2)=99989.35</t>
  </si>
  <si>
    <t>(999473.3+2)/(2)=499737.65</t>
  </si>
  <si>
    <t>(2+7)/(2)=4.5</t>
  </si>
  <si>
    <t>(999472.3+1)/(2)=499736.65</t>
  </si>
  <si>
    <t>(1+6)/(2)=3.5</t>
  </si>
  <si>
    <t>(999471.3+0)/(2)=499735.65</t>
  </si>
  <si>
    <r>
      <t>A futtat�s id�tartama: </t>
    </r>
    <r>
      <rPr>
        <b/>
        <sz val="7"/>
        <color rgb="FF333333"/>
        <rFont val="Verdana"/>
        <family val="2"/>
        <charset val="238"/>
      </rPr>
      <t>0.31 mp (0.01 p)</t>
    </r>
  </si>
  <si>
    <t>ellen</t>
  </si>
  <si>
    <t>http://miau.my-x.hu/miau/200/szakaszolas.doc</t>
  </si>
  <si>
    <t>http://miau.my-x.hu/myx-free/tools/cutting_robot/cutting2.php</t>
  </si>
  <si>
    <t>vágójelek</t>
  </si>
  <si>
    <t>opt</t>
  </si>
  <si>
    <t>naiv</t>
  </si>
  <si>
    <t>COCO Y0: 4534180</t>
  </si>
  <si>
    <t>(666542.8+999770.2)/(2)=833156.5</t>
  </si>
  <si>
    <t>(80+166679.7)/(2)=83379.85</t>
  </si>
  <si>
    <t>(333309.4+82)/(2)=166695.7</t>
  </si>
  <si>
    <t>(999778.2+999947.2)/(2)=999862.7</t>
  </si>
  <si>
    <t>(666541.8+999769.2)/(2)=833155.5</t>
  </si>
  <si>
    <t>(333308.4+81)/(2)=166694.7</t>
  </si>
  <si>
    <t>(999777.2+999946.2)/(2)=999861.7</t>
  </si>
  <si>
    <t>(666536.8+999764.2)/(2)=833150.5</t>
  </si>
  <si>
    <t>(333307.4+80)/(2)=166693.7</t>
  </si>
  <si>
    <t>(999776.2+999945.2)/(2)=999860.7</t>
  </si>
  <si>
    <t>(666535.8+999763.2)/(2)=833149.5</t>
  </si>
  <si>
    <t>(333306.4+79)/(2)=166692.7</t>
  </si>
  <si>
    <t>(999775.2+999944.2)/(2)=999859.7</t>
  </si>
  <si>
    <t>(333382.4+999758.2)/(2)=666570.3</t>
  </si>
  <si>
    <t>(333305.4+78)/(2)=166691.7</t>
  </si>
  <si>
    <t>(999774.2+999943.2)/(2)=999858.7</t>
  </si>
  <si>
    <t>(333381.4+999757.2)/(2)=666569.3</t>
  </si>
  <si>
    <t>(157+77)/(2)=117</t>
  </si>
  <si>
    <t>(999773.2+999942.2)/(2)=999857.7</t>
  </si>
  <si>
    <t>(229+999752.2)/(2)=499990.6</t>
  </si>
  <si>
    <t>(156+76)/(2)=116</t>
  </si>
  <si>
    <t>(999772.2+999941.2)/(2)=999856.7</t>
  </si>
  <si>
    <t>(228+999751.2)/(2)=499989.6</t>
  </si>
  <si>
    <t>(155+75)/(2)=115</t>
  </si>
  <si>
    <t>(999771.2+999940.2)/(2)=999855.7</t>
  </si>
  <si>
    <t>(225+999748.2)/(2)=499986.6</t>
  </si>
  <si>
    <t>(154+74)/(2)=114</t>
  </si>
  <si>
    <t>(999770.2+999939.2)/(2)=999854.7</t>
  </si>
  <si>
    <t>(224+999747.2)/(2)=499985.6</t>
  </si>
  <si>
    <t>(153+73)/(2)=113</t>
  </si>
  <si>
    <t>(999769.2+999938.2)/(2)=999853.7</t>
  </si>
  <si>
    <t>(216+833139.5)/(2)=416677.75</t>
  </si>
  <si>
    <t>(152+72)/(2)=112</t>
  </si>
  <si>
    <t>(999768.2+999937.2)/(2)=999852.7</t>
  </si>
  <si>
    <t>(215+833138.5)/(2)=416676.75</t>
  </si>
  <si>
    <t>(151+71)/(2)=111</t>
  </si>
  <si>
    <t>(999767.2+999936.2)/(2)=999851.7</t>
  </si>
  <si>
    <t>(207+666530.8)/(2)=333368.9</t>
  </si>
  <si>
    <t>(150+70)/(2)=110</t>
  </si>
  <si>
    <t>(999766.2+999935.2)/(2)=999850.7</t>
  </si>
  <si>
    <t>(206+666529.8)/(2)=333367.9</t>
  </si>
  <si>
    <t>(149+69)/(2)=109</t>
  </si>
  <si>
    <t>(999765.2+999934.2)/(2)=999849.7</t>
  </si>
  <si>
    <t>(198+499922.1)/(2)=250060.05</t>
  </si>
  <si>
    <t>(148+68)/(2)=108</t>
  </si>
  <si>
    <t>(999764.2+999933.2)/(2)=999848.7</t>
  </si>
  <si>
    <t>(197+499921.1)/(2)=250059.05</t>
  </si>
  <si>
    <t>(147+67)/(2)=107</t>
  </si>
  <si>
    <t>(999763.2+999932.2)/(2)=999847.7</t>
  </si>
  <si>
    <t>(177+333301.4)/(2)=166739.2</t>
  </si>
  <si>
    <t>(146+66)/(2)=106</t>
  </si>
  <si>
    <t>(999762.2+999931.2)/(2)=999846.7</t>
  </si>
  <si>
    <t>(176+333300.4)/(2)=166738.2</t>
  </si>
  <si>
    <t>(145+65)/(2)=105</t>
  </si>
  <si>
    <t>(999761.2+999930.2)/(2)=999845.7</t>
  </si>
  <si>
    <t>(156+166680.7)/(2)=83418.35</t>
  </si>
  <si>
    <t>(144+64)/(2)=104</t>
  </si>
  <si>
    <t>(999760.2+999929.2)/(2)=999844.7</t>
  </si>
  <si>
    <t>(155+166679.7)/(2)=83417.35</t>
  </si>
  <si>
    <t>(143+63)/(2)=103</t>
  </si>
  <si>
    <t>(999759.2+999928.2)/(2)=999843.7</t>
  </si>
  <si>
    <t>(135+60)/(2)=97.5</t>
  </si>
  <si>
    <t>(142+62)/(2)=102</t>
  </si>
  <si>
    <t>(999758.2+999927.2)/(2)=999842.7</t>
  </si>
  <si>
    <t>(134+59)/(2)=96.5</t>
  </si>
  <si>
    <t>(141+61)/(2)=101</t>
  </si>
  <si>
    <t>(999757.2+999926.2)/(2)=999841.7</t>
  </si>
  <si>
    <t>(133+58)/(2)=95.5</t>
  </si>
  <si>
    <t>(140+60)/(2)=100</t>
  </si>
  <si>
    <t>(999756.2+999925.2)/(2)=999840.7</t>
  </si>
  <si>
    <t>(132+57)/(2)=94.5</t>
  </si>
  <si>
    <t>(139+59)/(2)=99</t>
  </si>
  <si>
    <t>(999755.2+999924.2)/(2)=999839.7</t>
  </si>
  <si>
    <t>(131+56)/(2)=93.5</t>
  </si>
  <si>
    <t>(138+58)/(2)=98</t>
  </si>
  <si>
    <t>(999754.2+999923.2)/(2)=999838.7</t>
  </si>
  <si>
    <t>(130+55)/(2)=92.5</t>
  </si>
  <si>
    <t>(137+57)/(2)=97</t>
  </si>
  <si>
    <t>(999753.2+999922.2)/(2)=999837.7</t>
  </si>
  <si>
    <t>(129+54)/(2)=91.5</t>
  </si>
  <si>
    <t>(136+56)/(2)=96</t>
  </si>
  <si>
    <t>(999752.2+999921.2)/(2)=999836.7</t>
  </si>
  <si>
    <t>(128+53)/(2)=90.5</t>
  </si>
  <si>
    <t>(135+55)/(2)=95</t>
  </si>
  <si>
    <t>(999751.2+999920.2)/(2)=999835.7</t>
  </si>
  <si>
    <t>(127+52)/(2)=89.5</t>
  </si>
  <si>
    <t>(134+54)/(2)=94</t>
  </si>
  <si>
    <t>(999750.2+999919.2)/(2)=999834.7</t>
  </si>
  <si>
    <t>(126+51)/(2)=88.5</t>
  </si>
  <si>
    <t>(133+53)/(2)=93</t>
  </si>
  <si>
    <t>(999749.2+999918.2)/(2)=999833.7</t>
  </si>
  <si>
    <t>(125+50)/(2)=87.5</t>
  </si>
  <si>
    <t>(132+52)/(2)=92</t>
  </si>
  <si>
    <t>(999748.2+999917.2)/(2)=999832.7</t>
  </si>
  <si>
    <t>(60+51)/(2)=55.5</t>
  </si>
  <si>
    <t>(999747.2+999916.2)/(2)=999831.7</t>
  </si>
  <si>
    <t>(48+50)/(2)=49</t>
  </si>
  <si>
    <t>(999746.2+999888.2)/(2)=999817.2</t>
  </si>
  <si>
    <t>(47+49)/(2)=48</t>
  </si>
  <si>
    <t>(999745.2+999887.2)/(2)=999816.2</t>
  </si>
  <si>
    <t>(46+48)/(2)=47</t>
  </si>
  <si>
    <t>(999744.2+999886.2)/(2)=999815.2</t>
  </si>
  <si>
    <t>(45+47)/(2)=46</t>
  </si>
  <si>
    <t>(999743.2+999885.2)/(2)=999814.2</t>
  </si>
  <si>
    <t>(44+46)/(2)=45</t>
  </si>
  <si>
    <t>(999742.2+999884.2)/(2)=999813.2</t>
  </si>
  <si>
    <t>(43+45)/(2)=44</t>
  </si>
  <si>
    <t>(999741.2+999883.2)/(2)=999812.2</t>
  </si>
  <si>
    <t>(42+44)/(2)=43</t>
  </si>
  <si>
    <t>(999740.2+999882.2)/(2)=999811.2</t>
  </si>
  <si>
    <t>(41+43)/(2)=42</t>
  </si>
  <si>
    <t>(999739.2+999881.2)/(2)=999810.2</t>
  </si>
  <si>
    <t>(40+42)/(2)=41</t>
  </si>
  <si>
    <t>(999738.2+999880.2)/(2)=999809.2</t>
  </si>
  <si>
    <t>(39+41)/(2)=40</t>
  </si>
  <si>
    <t>(999737.2+999879.2)/(2)=999808.2</t>
  </si>
  <si>
    <t>(38+40)/(2)=39</t>
  </si>
  <si>
    <t>(999736.2+999878.2)/(2)=999807.2</t>
  </si>
  <si>
    <t>(37+39)/(2)=38</t>
  </si>
  <si>
    <t>(999735.2+999877.2)/(2)=999806.2</t>
  </si>
  <si>
    <t>(36+38)/(2)=37</t>
  </si>
  <si>
    <t>(999734.2+999876.2)/(2)=999805.2</t>
  </si>
  <si>
    <t>(35+37)/(2)=36</t>
  </si>
  <si>
    <t>(999733.2+999875.2)/(2)=999804.2</t>
  </si>
  <si>
    <t>(34+36)/(2)=35</t>
  </si>
  <si>
    <t>(999732.2+999874.2)/(2)=999803.2</t>
  </si>
  <si>
    <t>(33+35)/(2)=34</t>
  </si>
  <si>
    <t>(999731.2+999873.2)/(2)=999802.2</t>
  </si>
  <si>
    <t>(32+34)/(2)=33</t>
  </si>
  <si>
    <t>(999730.2+999872.2)/(2)=999801.2</t>
  </si>
  <si>
    <t>(31+33)/(2)=32</t>
  </si>
  <si>
    <t>(999729.2+999858.2)/(2)=999793.7</t>
  </si>
  <si>
    <t>(30+32)/(2)=31</t>
  </si>
  <si>
    <t>(999728.2+999808.2)/(2)=999768.2</t>
  </si>
  <si>
    <t>(29+31)/(2)=30</t>
  </si>
  <si>
    <t>(999719.2+999799.2)/(2)=999759.2</t>
  </si>
  <si>
    <t>(28+30)/(2)=29</t>
  </si>
  <si>
    <t>(999705.2+999791.2)/(2)=999748.2</t>
  </si>
  <si>
    <t>(27+29)/(2)=28</t>
  </si>
  <si>
    <t>(999704.2+999790.2)/(2)=999747.2</t>
  </si>
  <si>
    <t>(26+28)/(2)=27</t>
  </si>
  <si>
    <t>(999693.2+999773.2)/(2)=999733.2</t>
  </si>
  <si>
    <t>(25+27)/(2)=26</t>
  </si>
  <si>
    <t>(999677.2+999757.2)/(2)=999717.2</t>
  </si>
  <si>
    <t>(24+26)/(2)=25</t>
  </si>
  <si>
    <t>(999597.2+999752.2)/(2)=999674.7</t>
  </si>
  <si>
    <t>(23+25)/(2)=24</t>
  </si>
  <si>
    <t>(999592.2+999747.2)/(2)=999669.7</t>
  </si>
  <si>
    <t>(22+24)/(2)=23</t>
  </si>
  <si>
    <t>(999589.2+999744.2)/(2)=999666.7</t>
  </si>
  <si>
    <t>(21+23)/(2)=22</t>
  </si>
  <si>
    <t>(999587.2+999742.2)/(2)=999664.7</t>
  </si>
  <si>
    <t>(20+22)/(2)=21</t>
  </si>
  <si>
    <t>(999566.2+833121.5)/(2)=916343.85</t>
  </si>
  <si>
    <t>(19+21)/(2)=20</t>
  </si>
  <si>
    <t>(999565.2+833120.5)/(2)=916342.85</t>
  </si>
  <si>
    <t>(18+20)/(2)=19</t>
  </si>
  <si>
    <t>(999543.2+666498.8)/(2)=833021</t>
  </si>
  <si>
    <t>(17+19)/(2)=18</t>
  </si>
  <si>
    <t>(999542.2+666497.8)/(2)=833020</t>
  </si>
  <si>
    <t>(16+18)/(2)=17</t>
  </si>
  <si>
    <t>(999520.2+499876.1)/(2)=749698.15</t>
  </si>
  <si>
    <t>(15+17)/(2)=16</t>
  </si>
  <si>
    <t>(999519.2+499875.1)/(2)=749697.15</t>
  </si>
  <si>
    <t>(14+16)/(2)=15</t>
  </si>
  <si>
    <t>(999497.2+333253.4)/(2)=666375.3</t>
  </si>
  <si>
    <t>(13+15)/(2)=14</t>
  </si>
  <si>
    <t>(999496.2+333252.4)/(2)=666374.3</t>
  </si>
  <si>
    <t>(12+14)/(2)=13</t>
  </si>
  <si>
    <t>(999486.2+166642.7)/(2)=583064.45</t>
  </si>
  <si>
    <t>(11+13)/(2)=12</t>
  </si>
  <si>
    <t>(999485.2+166641.7)/(2)=583063.45</t>
  </si>
  <si>
    <t>(10+12)/(2)=11</t>
  </si>
  <si>
    <t>(999475.2+32)/(2)=499753.6</t>
  </si>
  <si>
    <t>(9+11)/(2)=10</t>
  </si>
  <si>
    <t>(999474.2+31)/(2)=499752.6</t>
  </si>
  <si>
    <t>(8+10)/(2)=9</t>
  </si>
  <si>
    <t>(999469.2+26)/(2)=499747.6</t>
  </si>
  <si>
    <t>(7+9)/(2)=8</t>
  </si>
  <si>
    <t>(999468.2+25)/(2)=499746.6</t>
  </si>
  <si>
    <t>(6+8)/(2)=7</t>
  </si>
  <si>
    <t>(666314.8+19)/(2)=333166.9</t>
  </si>
  <si>
    <t>(5+7)/(2)=6</t>
  </si>
  <si>
    <t>(666313.8+18)/(2)=333165.9</t>
  </si>
  <si>
    <t>(4+6)/(2)=5</t>
  </si>
  <si>
    <t>(333158.4+11)/(2)=166584.7</t>
  </si>
  <si>
    <t>(3+5)/(2)=4</t>
  </si>
  <si>
    <t>(333157.4+10)/(2)=166583.7</t>
  </si>
  <si>
    <t>(2+4)/(2)=3</t>
  </si>
  <si>
    <t>(1+3)/(2)=2</t>
  </si>
  <si>
    <r>
      <t>A futtat�s id�tartama: </t>
    </r>
    <r>
      <rPr>
        <b/>
        <sz val="7"/>
        <color rgb="FF333333"/>
        <rFont val="Verdana"/>
        <family val="2"/>
        <charset val="238"/>
      </rPr>
      <t>0.26 mp (0 p)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</si>
  <si>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0.37 mp (0.01 p)</t>
    </r>
  </si>
  <si>
    <t>COCO Y0: 2698726</t>
  </si>
  <si>
    <t>(999703.7+999678.7)/(2)=999691.2</t>
  </si>
  <si>
    <t>(296+279)/(2)=287.5</t>
  </si>
  <si>
    <t>(1417+1247)/(2)=1332</t>
  </si>
  <si>
    <t>(81+998713.7)/(2)=499397.35</t>
  </si>
  <si>
    <t>(999660.7+999677.7)/(2)=999669.2</t>
  </si>
  <si>
    <t>(295+278)/(2)=286.5</t>
  </si>
  <si>
    <t>(1416+1206)/(2)=1311</t>
  </si>
  <si>
    <t>(79+998671.7)/(2)=499375.35</t>
  </si>
  <si>
    <t>(999659.7+999676.7)/(2)=999668.2</t>
  </si>
  <si>
    <t>(294+277)/(2)=285.5</t>
  </si>
  <si>
    <t>(1413+1205)/(2)=1309</t>
  </si>
  <si>
    <t>(78+998670.7)/(2)=499374.35</t>
  </si>
  <si>
    <t>(999658.7+999675.7)/(2)=999667.2</t>
  </si>
  <si>
    <t>(293+276)/(2)=284.5</t>
  </si>
  <si>
    <t>(1160+1007)/(2)=1083.5</t>
  </si>
  <si>
    <t>(77+998669.7)/(2)=499373.35</t>
  </si>
  <si>
    <t>(999657.7+999674.7)/(2)=999666.2</t>
  </si>
  <si>
    <t>(292+275)/(2)=283.5</t>
  </si>
  <si>
    <t>(1159+1006)/(2)=1082.5</t>
  </si>
  <si>
    <t>(76+998668.7)/(2)=499372.35</t>
  </si>
  <si>
    <t>(999656.7+999634.7)/(2)=999645.7</t>
  </si>
  <si>
    <t>(1158+967)/(2)=1062.5</t>
  </si>
  <si>
    <t>(75+998667.7)/(2)=499371.35</t>
  </si>
  <si>
    <t>(999655.7+999633.7)/(2)=999644.7</t>
  </si>
  <si>
    <t>(1122+966)/(2)=1044</t>
  </si>
  <si>
    <t>(74+998666.7)/(2)=499370.35</t>
  </si>
  <si>
    <t>(999611.7+999630.7)/(2)=999621.2</t>
  </si>
  <si>
    <t>(1009+965)/(2)=987</t>
  </si>
  <si>
    <t>(73+998665.7)/(2)=499369.35</t>
  </si>
  <si>
    <t>(999597.7+999629.7)/(2)=999613.7</t>
  </si>
  <si>
    <t>(908+964)/(2)=936</t>
  </si>
  <si>
    <t>(72+998664.7)/(2)=499368.35</t>
  </si>
  <si>
    <t>(999596.7+999628.7)/(2)=999612.7</t>
  </si>
  <si>
    <t>(907+817)/(2)=862</t>
  </si>
  <si>
    <t>(71+998663.7)/(2)=499367.35</t>
  </si>
  <si>
    <t>(999595.7+999627.7)/(2)=999611.7</t>
  </si>
  <si>
    <t>(906+770)/(2)=838</t>
  </si>
  <si>
    <t>(70+998662.7)/(2)=499366.35</t>
  </si>
  <si>
    <t>(999594.7+999626.7)/(2)=999610.7</t>
  </si>
  <si>
    <t>(794+769)/(2)=781.5</t>
  </si>
  <si>
    <t>(69+998661.7)/(2)=499365.35</t>
  </si>
  <si>
    <t>(999593.7+999581.7)/(2)=999587.7</t>
  </si>
  <si>
    <t>(793+767)/(2)=780</t>
  </si>
  <si>
    <t>(68+998660.7)/(2)=499364.35</t>
  </si>
  <si>
    <t>(999592.7+999572.7)/(2)=999582.7</t>
  </si>
  <si>
    <t>(792+766)/(2)=779</t>
  </si>
  <si>
    <t>(67+998659.7)/(2)=499363.35</t>
  </si>
  <si>
    <t>(999591.7+999571.7)/(2)=999581.7</t>
  </si>
  <si>
    <t>(747+669)/(2)=708</t>
  </si>
  <si>
    <t>(66+998658.7)/(2)=499362.35</t>
  </si>
  <si>
    <t>(999590.7+999570.7)/(2)=999580.7</t>
  </si>
  <si>
    <t>(691+618)/(2)=654.5</t>
  </si>
  <si>
    <t>(65+998657.7)/(2)=499361.35</t>
  </si>
  <si>
    <t>(999583.7+999565.7)/(2)=999574.7</t>
  </si>
  <si>
    <t>(690+617)/(2)=653.5</t>
  </si>
  <si>
    <t>(999582.7+999564.7)/(2)=999573.7</t>
  </si>
  <si>
    <t>(578+597)/(2)=587.5</t>
  </si>
  <si>
    <t>(999581.7+999563.7)/(2)=999572.7</t>
  </si>
  <si>
    <t>(577+596)/(2)=586.5</t>
  </si>
  <si>
    <t>(999580.7+999562.7)/(2)=999571.7</t>
  </si>
  <si>
    <t>(576+595)/(2)=585.5</t>
  </si>
  <si>
    <t>(999579.7+999561.7)/(2)=999570.7</t>
  </si>
  <si>
    <t>(575+570)/(2)=572.5</t>
  </si>
  <si>
    <t>(999578.7+999560.7)/(2)=999569.7</t>
  </si>
  <si>
    <t>(574+569)/(2)=571.5</t>
  </si>
  <si>
    <t>(999558.7+999559.7)/(2)=999559.2</t>
  </si>
  <si>
    <t>(573+568)/(2)=570.5</t>
  </si>
  <si>
    <t>(999557.7+999558.7)/(2)=999558.2</t>
  </si>
  <si>
    <t>(531+567)/(2)=549</t>
  </si>
  <si>
    <t>(999556.7+999557.7)/(2)=999557.2</t>
  </si>
  <si>
    <t>(530+566)/(2)=548</t>
  </si>
  <si>
    <t>(999552.7+999531.7)/(2)=999542.2</t>
  </si>
  <si>
    <t>(474+540)/(2)=507</t>
  </si>
  <si>
    <t>(999551.7+999530.7)/(2)=999541.2</t>
  </si>
  <si>
    <t>(473+470)/(2)=471.5</t>
  </si>
  <si>
    <t>(999539.7+999518.7)/(2)=999529.2</t>
  </si>
  <si>
    <t>(472+469)/(2)=470.5</t>
  </si>
  <si>
    <t>(999538.7+999517.7)/(2)=999528.2</t>
  </si>
  <si>
    <t>(412+417)/(2)=414.5</t>
  </si>
  <si>
    <t>(999537.7+999516.7)/(2)=999527.2</t>
  </si>
  <si>
    <t>(371+416)/(2)=393.5</t>
  </si>
  <si>
    <t>(999536.7+999515.7)/(2)=999526.2</t>
  </si>
  <si>
    <t>(370+397)/(2)=383.5</t>
  </si>
  <si>
    <t>(999535.7+999514.7)/(2)=999525.2</t>
  </si>
  <si>
    <t>(369+396)/(2)=382.5</t>
  </si>
  <si>
    <t>(999534.7+999513.7)/(2)=999524.2</t>
  </si>
  <si>
    <t>(358+395)/(2)=376.5</t>
  </si>
  <si>
    <t>(999526.7+999505.7)/(2)=999516.2</t>
  </si>
  <si>
    <t>(357+388)/(2)=372.5</t>
  </si>
  <si>
    <t>(999525.7+999504.7)/(2)=999515.2</t>
  </si>
  <si>
    <t>(356+366)/(2)=361</t>
  </si>
  <si>
    <t>(999511.7+999484.7)/(2)=999498.2</t>
  </si>
  <si>
    <t>(338+365)/(2)=351.5</t>
  </si>
  <si>
    <t>(999510.7+999483.7)/(2)=999497.2</t>
  </si>
  <si>
    <t>(337+358)/(2)=347.5</t>
  </si>
  <si>
    <t>(999504.7+999477.7)/(2)=999491.2</t>
  </si>
  <si>
    <t>(336+357)/(2)=346.5</t>
  </si>
  <si>
    <t>(999503.7+999472.7)/(2)=999488.2</t>
  </si>
  <si>
    <t>(330+351)/(2)=340.5</t>
  </si>
  <si>
    <t>(999498.7+999471.7)/(2)=999485.2</t>
  </si>
  <si>
    <t>(329+350)/(2)=339.5</t>
  </si>
  <si>
    <t>(999497.7+999470.7)/(2)=999484.2</t>
  </si>
  <si>
    <t>(323+344)/(2)=333.5</t>
  </si>
  <si>
    <t>(999496.7+999469.7)/(2)=999483.2</t>
  </si>
  <si>
    <t>(301+322)/(2)=311.5</t>
  </si>
  <si>
    <t>(999480.7+999453.7)/(2)=999467.2</t>
  </si>
  <si>
    <t>(300+321)/(2)=310.5</t>
  </si>
  <si>
    <t>(999479.7+999452.7)/(2)=999466.2</t>
  </si>
  <si>
    <t>(299+320)/(2)=309.5</t>
  </si>
  <si>
    <t>(999443.7+999438.7)/(2)=999441.2</t>
  </si>
  <si>
    <t>(298+319)/(2)=308.5</t>
  </si>
  <si>
    <t>(999442.7+999437.7)/(2)=999440.2</t>
  </si>
  <si>
    <t>(297+315)/(2)=306</t>
  </si>
  <si>
    <t>(999389.7+999390.7)/(2)=999390.2</t>
  </si>
  <si>
    <t>(293+312)/(2)=302.5</t>
  </si>
  <si>
    <t>(999386.7+999389.7)/(2)=999388.2</t>
  </si>
  <si>
    <t>(292+311)/(2)=301.5</t>
  </si>
  <si>
    <t>(999385.7+999386.7)/(2)=999386.2</t>
  </si>
  <si>
    <t>(278+298)/(2)=288</t>
  </si>
  <si>
    <t>(999382.7+999316.7)/(2)=999349.7</t>
  </si>
  <si>
    <t>(234+250)/(2)=242</t>
  </si>
  <si>
    <t>(999319.7+999315.7)/(2)=999317.7</t>
  </si>
  <si>
    <t>(233+249)/(2)=241</t>
  </si>
  <si>
    <t>(999318.7+999282.7)/(2)=999300.7</t>
  </si>
  <si>
    <t>(232+248)/(2)=240</t>
  </si>
  <si>
    <t>(999282.7+999278.7)/(2)=999280.7</t>
  </si>
  <si>
    <t>(231+247)/(2)=239</t>
  </si>
  <si>
    <t>(999272.7+999277.7)/(2)=999275.2</t>
  </si>
  <si>
    <t>(186+208)/(2)=197</t>
  </si>
  <si>
    <t>(999257.7+999262.7)/(2)=999260.2</t>
  </si>
  <si>
    <t>(185+207)/(2)=196</t>
  </si>
  <si>
    <t>(999254.7+999261.7)/(2)=999258.2</t>
  </si>
  <si>
    <t>(155+206)/(2)=180.5</t>
  </si>
  <si>
    <t>(999251.7+999232.7)/(2)=999242.2</t>
  </si>
  <si>
    <t>(154+205)/(2)=179.5</t>
  </si>
  <si>
    <t>(999250.7+999230.7)/(2)=999240.7</t>
  </si>
  <si>
    <t>(153+204)/(2)=178.5</t>
  </si>
  <si>
    <t>(999248.7+999229.7)/(2)=999239.2</t>
  </si>
  <si>
    <t>(152+196)/(2)=174</t>
  </si>
  <si>
    <t>(999233.7+999205.7)/(2)=999219.7</t>
  </si>
  <si>
    <t>(151+176)/(2)=163.5</t>
  </si>
  <si>
    <t>(999131.7+999204.7)/(2)=999168.2</t>
  </si>
  <si>
    <t>(131+175)/(2)=153</t>
  </si>
  <si>
    <t>(999130.7+999150.7)/(2)=999140.7</t>
  </si>
  <si>
    <t>(127+171)/(2)=149</t>
  </si>
  <si>
    <t>(999071.7+999149.7)/(2)=999110.7</t>
  </si>
  <si>
    <t>(126+170)/(2)=148</t>
  </si>
  <si>
    <t>(999070.7+999051.7)/(2)=999061.2</t>
  </si>
  <si>
    <t>(125+169)/(2)=147</t>
  </si>
  <si>
    <t>(999024.7+999050.7)/(2)=999037.7</t>
  </si>
  <si>
    <t>(121+159)/(2)=140</t>
  </si>
  <si>
    <t>(999023.7+453)/(2)=499738.35</t>
  </si>
  <si>
    <t>(117+155)/(2)=136</t>
  </si>
  <si>
    <t>(999019.7+452)/(2)=499735.85</t>
  </si>
  <si>
    <t>(115+153)/(2)=134</t>
  </si>
  <si>
    <t>(999018.7+424)/(2)=499721.35</t>
  </si>
  <si>
    <t>(98+136)/(2)=117</t>
  </si>
  <si>
    <t>(998904.7+402)/(2)=499653.35</t>
  </si>
  <si>
    <t>(97+135)/(2)=116</t>
  </si>
  <si>
    <t>(998903.7+401)/(2)=499652.35</t>
  </si>
  <si>
    <t>(84+100)/(2)=92</t>
  </si>
  <si>
    <t>(998800.7+252)/(2)=499526.35</t>
  </si>
  <si>
    <t>(45+80)/(2)=62.5</t>
  </si>
  <si>
    <t>(998799.7+250)/(2)=499524.85</t>
  </si>
  <si>
    <t>(34+71)/(2)=52.5</t>
  </si>
  <si>
    <t>(998685.7+249)/(2)=499467.35</t>
  </si>
  <si>
    <t>(33+70)/(2)=51.5</t>
  </si>
  <si>
    <t>(998684.7+245)/(2)=499464.85</t>
  </si>
  <si>
    <t>(32+69)/(2)=50.5</t>
  </si>
  <si>
    <t>(998683.7+244)/(2)=499463.85</t>
  </si>
  <si>
    <t>(14+51)/(2)=32.5</t>
  </si>
  <si>
    <t>(998680.7+49)/(2)=499364.85</t>
  </si>
  <si>
    <t>(11+50)/(2)=30.5</t>
  </si>
  <si>
    <t>(998428.7+44)/(2)=499236.35</t>
  </si>
  <si>
    <t>(10+49)/(2)=29.5</t>
  </si>
  <si>
    <t>(998427.7+43)/(2)=499235.35</t>
  </si>
  <si>
    <t>(9+48)/(2)=28.5</t>
  </si>
  <si>
    <t>(998424.7+2)/(2)=499213.35</t>
  </si>
  <si>
    <t>(8+47)/(2)=27.5</t>
  </si>
  <si>
    <t>(998423.7+1)/(2)=499212.35</t>
  </si>
  <si>
    <t>(7+46)/(2)=26.5</t>
  </si>
  <si>
    <t>(998422.7+0)/(2)=499211.35</t>
  </si>
  <si>
    <r>
      <t>A futtat�s id�tartama: </t>
    </r>
    <r>
      <rPr>
        <b/>
        <sz val="7"/>
        <color rgb="FF333333"/>
        <rFont val="Verdana"/>
        <family val="2"/>
        <charset val="238"/>
      </rPr>
      <t>0.29 mp (0 p)</t>
    </r>
  </si>
  <si>
    <t>Welcome!</t>
  </si>
  <si>
    <t>Data accepted...</t>
  </si>
  <si>
    <t>100 records identified...</t>
  </si>
  <si>
    <t>Raw attributes are done...</t>
  </si>
  <si>
    <t>Cutting ranks:</t>
  </si>
  <si>
    <t>COCO Y0: 6223958</t>
  </si>
  <si>
    <t>(856937.3+235)/(2)=428586.15</t>
  </si>
  <si>
    <t>(142868.5+82)/(2)=71475.25</t>
  </si>
  <si>
    <t>(98+80)/(2)=89</t>
  </si>
  <si>
    <t>(84+999714.8)/(2)=499899.4</t>
  </si>
  <si>
    <t>(857127.3+999915.8)/(2)=928521.55</t>
  </si>
  <si>
    <t>(856936.3+234)/(2)=428585.15</t>
  </si>
  <si>
    <t>(142867.5+81)/(2)=71474.25</t>
  </si>
  <si>
    <t>(97+79)/(2)=88</t>
  </si>
  <si>
    <t>(81+999713.8)/(2)=499897.4</t>
  </si>
  <si>
    <t>(857124.3+999912.8)/(2)=928518.55</t>
  </si>
  <si>
    <t>(856935.3+233)/(2)=428584.15</t>
  </si>
  <si>
    <t>(142866.5+80)/(2)=71473.25</t>
  </si>
  <si>
    <t>(96+78)/(2)=87</t>
  </si>
  <si>
    <t>(80+999712.8)/(2)=499896.4</t>
  </si>
  <si>
    <t>(857123.3+999911.8)/(2)=928517.55</t>
  </si>
  <si>
    <t>(856934.3+232)/(2)=428583.15</t>
  </si>
  <si>
    <t>(142865.5+79)/(2)=71472.25</t>
  </si>
  <si>
    <t>(95+77)/(2)=86</t>
  </si>
  <si>
    <t>(79+999711.8)/(2)=499895.4</t>
  </si>
  <si>
    <t>(857117.3+999905.8)/(2)=928511.55</t>
  </si>
  <si>
    <t>(856933.3+231)/(2)=428582.15</t>
  </si>
  <si>
    <t>(142864.5+78)/(2)=71471.25</t>
  </si>
  <si>
    <t>(94+76)/(2)=85</t>
  </si>
  <si>
    <t>(78+999710.8)/(2)=499894.4</t>
  </si>
  <si>
    <t>(857116.3+999904.8)/(2)=928510.55</t>
  </si>
  <si>
    <t>(856932.3+230)/(2)=428581.15</t>
  </si>
  <si>
    <t>(142863.5+77)/(2)=71470.25</t>
  </si>
  <si>
    <t>(77+999709.8)/(2)=499893.4</t>
  </si>
  <si>
    <t>(857109.3+999897.8)/(2)=928503.55</t>
  </si>
  <si>
    <t>(856931.3+229)/(2)=428580.15</t>
  </si>
  <si>
    <t>(142862.5+76)/(2)=71469.25</t>
  </si>
  <si>
    <t>(76+999708.8)/(2)=499892.4</t>
  </si>
  <si>
    <t>(857108.3+999896.8)/(2)=928502.55</t>
  </si>
  <si>
    <t>(856930.3+228)/(2)=428579.15</t>
  </si>
  <si>
    <t>(142861.5+75)/(2)=71468.25</t>
  </si>
  <si>
    <t>(75+999707.8)/(2)=499891.4</t>
  </si>
  <si>
    <t>(857102.3+999890.8)/(2)=928496.55</t>
  </si>
  <si>
    <t>(856929.3+227)/(2)=428578.15</t>
  </si>
  <si>
    <t>(142860.5+74)/(2)=71467.25</t>
  </si>
  <si>
    <t>(74+999706.8)/(2)=499890.4</t>
  </si>
  <si>
    <t>(857101.3+999889.8)/(2)=928495.55</t>
  </si>
  <si>
    <t>(856928.3+226)/(2)=428577.15</t>
  </si>
  <si>
    <t>(142859.5+73)/(2)=71466.25</t>
  </si>
  <si>
    <t>(73+999705.8)/(2)=499889.4</t>
  </si>
  <si>
    <t>(857096.3+999884.8)/(2)=928490.55</t>
  </si>
  <si>
    <t>(856927.3+225)/(2)=428576.15</t>
  </si>
  <si>
    <t>(142858.5+72)/(2)=71465.25</t>
  </si>
  <si>
    <t>(72+999704.8)/(2)=499888.4</t>
  </si>
  <si>
    <t>(857095.3+999883.8)/(2)=928489.55</t>
  </si>
  <si>
    <t>(856926.3+224)/(2)=428575.15</t>
  </si>
  <si>
    <t>(142857.5+71)/(2)=71464.25</t>
  </si>
  <si>
    <t>(71+999703.8)/(2)=499887.4</t>
  </si>
  <si>
    <t>(714290.7+999867.8)/(2)=857079.25</t>
  </si>
  <si>
    <t>(856925.3+223)/(2)=428574.15</t>
  </si>
  <si>
    <t>(142856.5+70)/(2)=71463.25</t>
  </si>
  <si>
    <t>(70+999702.8)/(2)=499886.4</t>
  </si>
  <si>
    <t>(714289.7+999866.8)/(2)=857078.25</t>
  </si>
  <si>
    <t>(856924.3+222)/(2)=428573.15</t>
  </si>
  <si>
    <t>(142855.5+69)/(2)=71462.25</t>
  </si>
  <si>
    <t>(69+999701.8)/(2)=499885.4</t>
  </si>
  <si>
    <t>(571485.2+999850.8)/(2)=785668</t>
  </si>
  <si>
    <t>(856923.3+221)/(2)=428572.15</t>
  </si>
  <si>
    <t>(142854.5+68)/(2)=71461.25</t>
  </si>
  <si>
    <t>(68+999700.8)/(2)=499884.4</t>
  </si>
  <si>
    <t>(571484.2+999849.8)/(2)=785667</t>
  </si>
  <si>
    <t>(856922.3+220)/(2)=428571.15</t>
  </si>
  <si>
    <t>(142853.5+67)/(2)=71460.25</t>
  </si>
  <si>
    <t>(67+999699.8)/(2)=499883.4</t>
  </si>
  <si>
    <t>(428667.6+999822.8)/(2)=714245.2</t>
  </si>
  <si>
    <t>(856921.3+219)/(2)=428570.15</t>
  </si>
  <si>
    <t>(142852.5+66)/(2)=71459.25</t>
  </si>
  <si>
    <t>(66+999698.8)/(2)=499882.4</t>
  </si>
  <si>
    <t>(428666.6+999821.8)/(2)=714244.2</t>
  </si>
  <si>
    <t>(856920.3+218)/(2)=428569.15</t>
  </si>
  <si>
    <t>(142851.5+65)/(2)=71458.25</t>
  </si>
  <si>
    <t>(65+999697.8)/(2)=499881.4</t>
  </si>
  <si>
    <t>(285851.1+999794.8)/(2)=642822.95</t>
  </si>
  <si>
    <t>(856919.3+217)/(2)=428568.15</t>
  </si>
  <si>
    <t>(142850.5+64)/(2)=71457.25</t>
  </si>
  <si>
    <t>(64+999696.8)/(2)=499880.4</t>
  </si>
  <si>
    <t>(285850.1+999793.8)/(2)=642821.95</t>
  </si>
  <si>
    <t>(856918.3+216)/(2)=428567.15</t>
  </si>
  <si>
    <t>(142849.5+63)/(2)=71456.25</t>
  </si>
  <si>
    <t>(63+999695.8)/(2)=499879.4</t>
  </si>
  <si>
    <t>(143034.5+999766.8)/(2)=571400.7</t>
  </si>
  <si>
    <t>(856917.3+215)/(2)=428566.15</t>
  </si>
  <si>
    <t>(142848.5+62)/(2)=71455.25</t>
  </si>
  <si>
    <t>(62+999694.8)/(2)=499878.4</t>
  </si>
  <si>
    <t>(143033.5+999765.8)/(2)=571399.7</t>
  </si>
  <si>
    <t>(856916.3+214)/(2)=428565.15</t>
  </si>
  <si>
    <t>(142847.5+61)/(2)=71454.25</t>
  </si>
  <si>
    <t>(61+999693.8)/(2)=499877.4</t>
  </si>
  <si>
    <t>(219+999739.8)/(2)=499979.4</t>
  </si>
  <si>
    <t>(856915.3+213)/(2)=428564.15</t>
  </si>
  <si>
    <t>(142846.5+60)/(2)=71453.25</t>
  </si>
  <si>
    <t>(60+999692.8)/(2)=499876.4</t>
  </si>
  <si>
    <t>(217+999737.8)/(2)=499977.4</t>
  </si>
  <si>
    <t>(856914.3+212)/(2)=428563.15</t>
  </si>
  <si>
    <t>(142845.5+59)/(2)=71452.25</t>
  </si>
  <si>
    <t>(59+999691.8)/(2)=499875.4</t>
  </si>
  <si>
    <t>(214+999734.8)/(2)=499974.4</t>
  </si>
  <si>
    <t>(856913.3+211)/(2)=428562.15</t>
  </si>
  <si>
    <t>(142844.5+58)/(2)=71451.25</t>
  </si>
  <si>
    <t>(58+999690.8)/(2)=499874.4</t>
  </si>
  <si>
    <t>(209+999729.8)/(2)=499969.4</t>
  </si>
  <si>
    <t>(856912.3+210)/(2)=428561.15</t>
  </si>
  <si>
    <t>(142843.5+57)/(2)=71450.25</t>
  </si>
  <si>
    <t>(57+999689.8)/(2)=499873.4</t>
  </si>
  <si>
    <t>(204+999694.8)/(2)=499949.4</t>
  </si>
  <si>
    <t>(856911.3+209)/(2)=428560.15</t>
  </si>
  <si>
    <t>(142842.5+56)/(2)=71449.25</t>
  </si>
  <si>
    <t>(56+999688.8)/(2)=499872.4</t>
  </si>
  <si>
    <t>(188+999678.8)/(2)=499933.4</t>
  </si>
  <si>
    <t>(856910.3+208)/(2)=428559.15</t>
  </si>
  <si>
    <t>(142841.5+55)/(2)=71448.25</t>
  </si>
  <si>
    <t>(55+999687.8)/(2)=499871.4</t>
  </si>
  <si>
    <t>(181+999669.8)/(2)=499925.4</t>
  </si>
  <si>
    <t>(856909.3+207)/(2)=428558.15</t>
  </si>
  <si>
    <t>(142840.5+54)/(2)=71447.25</t>
  </si>
  <si>
    <t>(54+999686.8)/(2)=499870.4</t>
  </si>
  <si>
    <t>(176+999666.8)/(2)=499921.4</t>
  </si>
  <si>
    <t>(856908.3+206)/(2)=428557.15</t>
  </si>
  <si>
    <t>(142839.5+53)/(2)=71446.25</t>
  </si>
  <si>
    <t>(53+999685.8)/(2)=499869.4</t>
  </si>
  <si>
    <t>(162+999652.8)/(2)=499907.4</t>
  </si>
  <si>
    <t>(856907.3+205)/(2)=428556.15</t>
  </si>
  <si>
    <t>(142838.5+52)/(2)=71445.25</t>
  </si>
  <si>
    <t>(52+999684.8)/(2)=499868.4</t>
  </si>
  <si>
    <t>(161+999651.8)/(2)=499906.4</t>
  </si>
  <si>
    <t>(856906.3+204)/(2)=428555.15</t>
  </si>
  <si>
    <t>(142837.5+51)/(2)=71444.25</t>
  </si>
  <si>
    <t>(51+999683.8)/(2)=499867.4</t>
  </si>
  <si>
    <t>(62+49)/(2)=55.5</t>
  </si>
  <si>
    <t>(856905.3+203)/(2)=428554.15</t>
  </si>
  <si>
    <t>(142836.5+50)/(2)=71443.25</t>
  </si>
  <si>
    <t>(50+999682.8)/(2)=499866.4</t>
  </si>
  <si>
    <t>(856904.3+202)/(2)=428553.15</t>
  </si>
  <si>
    <t>(142835.5+49)/(2)=71442.25</t>
  </si>
  <si>
    <t>(49+999681.8)/(2)=499865.4</t>
  </si>
  <si>
    <t>(856903.3+201)/(2)=428552.15</t>
  </si>
  <si>
    <t>(142834.5+48)/(2)=71441.25</t>
  </si>
  <si>
    <t>(48+999680.8)/(2)=499864.4</t>
  </si>
  <si>
    <t>(856902.3+200)/(2)=428551.15</t>
  </si>
  <si>
    <t>(142833.5+47)/(2)=71440.25</t>
  </si>
  <si>
    <t>(47+999679.8)/(2)=499863.4</t>
  </si>
  <si>
    <t>(856901.3+199)/(2)=428550.15</t>
  </si>
  <si>
    <t>(142832.5+46)/(2)=71439.25</t>
  </si>
  <si>
    <t>(46+999678.8)/(2)=499862.4</t>
  </si>
  <si>
    <t>(856900.3+198)/(2)=428549.15</t>
  </si>
  <si>
    <t>(142831.5+45)/(2)=71438.25</t>
  </si>
  <si>
    <t>(45+999677.8)/(2)=499861.4</t>
  </si>
  <si>
    <t>(856899.3+197)/(2)=428548.15</t>
  </si>
  <si>
    <t>(142830.5+44)/(2)=71437.25</t>
  </si>
  <si>
    <t>(44+999676.8)/(2)=499860.4</t>
  </si>
  <si>
    <t>(856898.3+196)/(2)=428547.15</t>
  </si>
  <si>
    <t>(142829.5+43)/(2)=71436.25</t>
  </si>
  <si>
    <t>(43+999675.8)/(2)=499859.4</t>
  </si>
  <si>
    <t>(856897.3+195)/(2)=428546.15</t>
  </si>
  <si>
    <t>(142828.5+42)/(2)=71435.25</t>
  </si>
  <si>
    <t>(42+999674.8)/(2)=499858.4</t>
  </si>
  <si>
    <t>(856896.3+194)/(2)=428545.15</t>
  </si>
  <si>
    <t>(142827.5+41)/(2)=71434.25</t>
  </si>
  <si>
    <t>(41+999673.8)/(2)=499857.4</t>
  </si>
  <si>
    <t>(856895.3+193)/(2)=428544.15</t>
  </si>
  <si>
    <t>(142826.5+40)/(2)=71433.25</t>
  </si>
  <si>
    <t>(40+999672.8)/(2)=499856.4</t>
  </si>
  <si>
    <t>(856894.3+192)/(2)=428543.15</t>
  </si>
  <si>
    <t>(142825.5+39)/(2)=71432.25</t>
  </si>
  <si>
    <t>(39+999671.8)/(2)=499855.4</t>
  </si>
  <si>
    <t>(856893.3+191)/(2)=428542.15</t>
  </si>
  <si>
    <t>(142824.5+38)/(2)=71431.25</t>
  </si>
  <si>
    <t>(38+999670.8)/(2)=499854.4</t>
  </si>
  <si>
    <t>(856892.3+190)/(2)=428541.15</t>
  </si>
  <si>
    <t>(142823.5+37)/(2)=71430.25</t>
  </si>
  <si>
    <t>(37+999669.8)/(2)=499853.4</t>
  </si>
  <si>
    <t>(856891.3+189)/(2)=428540.15</t>
  </si>
  <si>
    <t>(142822.5+36)/(2)=71429.25</t>
  </si>
  <si>
    <t>(36+999668.8)/(2)=499852.4</t>
  </si>
  <si>
    <t>(856890.3+188)/(2)=428539.15</t>
  </si>
  <si>
    <t>(142821.5+35)/(2)=71428.25</t>
  </si>
  <si>
    <t>(35+999667.8)/(2)=499851.4</t>
  </si>
  <si>
    <t>(856889.3+187)/(2)=428538.15</t>
  </si>
  <si>
    <t>(142820.5+34)/(2)=71427.25</t>
  </si>
  <si>
    <t>(34+999666.8)/(2)=499850.4</t>
  </si>
  <si>
    <t>(856888.3+186)/(2)=428537.15</t>
  </si>
  <si>
    <t>(142819.5+33)/(2)=71426.25</t>
  </si>
  <si>
    <t>(33+999654.8)/(2)=499843.9</t>
  </si>
  <si>
    <t>(856887.3+155)/(2)=428521.15</t>
  </si>
  <si>
    <t>(142818.5+32)/(2)=71425.25</t>
  </si>
  <si>
    <t>(32+30)/(2)=31</t>
  </si>
  <si>
    <t>(856886.3+154)/(2)=428520.15</t>
  </si>
  <si>
    <t>(142817.5+31)/(2)=71424.25</t>
  </si>
  <si>
    <t>(856885.3+153)/(2)=428519.15</t>
  </si>
  <si>
    <t>(142816.5+28)/(2)=71422.25</t>
  </si>
  <si>
    <t>(856884.3+152)/(2)=428518.15</t>
  </si>
  <si>
    <t>(142815.5+27)/(2)=71421.25</t>
  </si>
  <si>
    <t>(856883.3+151)/(2)=428517.15</t>
  </si>
  <si>
    <t>(142814.5+26)/(2)=71420.25</t>
  </si>
  <si>
    <t>(856882.3+150)/(2)=428516.15</t>
  </si>
  <si>
    <t>(142813.5+25)/(2)=71419.25</t>
  </si>
  <si>
    <t>(856881.3+149)/(2)=428515.15</t>
  </si>
  <si>
    <t>(142812.5+24)/(2)=71418.25</t>
  </si>
  <si>
    <t>(856880.3+148)/(2)=428514.15</t>
  </si>
  <si>
    <t>(142811.5+23)/(2)=71417.25</t>
  </si>
  <si>
    <t>(856879.3+147)/(2)=428513.15</t>
  </si>
  <si>
    <t>(142810.5+22)/(2)=71416.25</t>
  </si>
  <si>
    <t>(856878.3+146)/(2)=428512.15</t>
  </si>
  <si>
    <t>(142809.5+21)/(2)=71415.25</t>
  </si>
  <si>
    <t>(856877.3+145)/(2)=428511.15</t>
  </si>
  <si>
    <t>(142808.5+20)/(2)=71414.25</t>
  </si>
  <si>
    <t>(714063.7+120)/(2)=357091.85</t>
  </si>
  <si>
    <t>(142807.5+19)/(2)=71413.25</t>
  </si>
  <si>
    <t>(714062.7+119)/(2)=357090.85</t>
  </si>
  <si>
    <t>(142806.5+18)/(2)=71412.25</t>
  </si>
  <si>
    <t>(571249.2+94)/(2)=285671.6</t>
  </si>
  <si>
    <t>(142805.5+17)/(2)=71411.25</t>
  </si>
  <si>
    <t>(571248.2+93)/(2)=285670.6</t>
  </si>
  <si>
    <t>(142804.5+16)/(2)=71410.25</t>
  </si>
  <si>
    <t>(428433.6+68)/(2)=214250.8</t>
  </si>
  <si>
    <t>(142803.5+15)/(2)=71409.25</t>
  </si>
  <si>
    <t>(428432.6+67)/(2)=214249.8</t>
  </si>
  <si>
    <t>(142802.5+14)/(2)=71408.25</t>
  </si>
  <si>
    <t>(285630.1+53)/(2)=142841.55</t>
  </si>
  <si>
    <t>(142801.5+13)/(2)=71407.25</t>
  </si>
  <si>
    <t>(285629.1+52)/(2)=142840.55</t>
  </si>
  <si>
    <t>(142800.5+12)/(2)=71406.25</t>
  </si>
  <si>
    <t>(142826.5+38)/(2)=71432.25</t>
  </si>
  <si>
    <t>(142799.5+11)/(2)=71405.25</t>
  </si>
  <si>
    <t>(142825.5+37)/(2)=71431.25</t>
  </si>
  <si>
    <t>(142798.5+10)/(2)=71404.25</t>
  </si>
  <si>
    <t>(142797.5+9)/(2)=71403.25</t>
  </si>
  <si>
    <t>(142796.5+8)/(2)=71402.25</t>
  </si>
  <si>
    <t>(142795.5+7)/(2)=71401.25</t>
  </si>
  <si>
    <t>(142794.5+6)/(2)=71400.25</t>
  </si>
  <si>
    <r>
      <t>A futtat�s id�tartama: </t>
    </r>
    <r>
      <rPr>
        <b/>
        <sz val="7"/>
        <color rgb="FF333333"/>
        <rFont val="Verdana"/>
        <family val="2"/>
        <charset val="238"/>
      </rPr>
      <t>0.22 mp (0 p)</t>
    </r>
  </si>
  <si>
    <t>COCO Y0: 2533596</t>
  </si>
  <si>
    <t>(999624.3+999620.3)/(2)=999622.3</t>
  </si>
  <si>
    <t>(295+299)/(2)=297</t>
  </si>
  <si>
    <t>(1216+1285)/(2)=1250.5</t>
  </si>
  <si>
    <t>(146+998556.3)/(2)=499351.15</t>
  </si>
  <si>
    <t>(999623.3+999619.3)/(2)=999621.3</t>
  </si>
  <si>
    <t>(294+298)/(2)=296</t>
  </si>
  <si>
    <t>(1170+1278)/(2)=1224</t>
  </si>
  <si>
    <t>(145+998555.3)/(2)=499350.15</t>
  </si>
  <si>
    <t>(999622.3+999617.3)/(2)=999619.8</t>
  </si>
  <si>
    <t>(293+297)/(2)=295</t>
  </si>
  <si>
    <t>(1169+1277)/(2)=1223</t>
  </si>
  <si>
    <t>(144+998554.3)/(2)=499349.15</t>
  </si>
  <si>
    <t>(999617.3+999616.3)/(2)=999616.8</t>
  </si>
  <si>
    <t>(292+296)/(2)=294</t>
  </si>
  <si>
    <t>(1168+1276)/(2)=1222</t>
  </si>
  <si>
    <t>(143+998553.3)/(2)=499348.15</t>
  </si>
  <si>
    <t>(999616.3+999572.3)/(2)=999594.3</t>
  </si>
  <si>
    <t>(291+295)/(2)=293</t>
  </si>
  <si>
    <t>(1167+1275)/(2)=1221</t>
  </si>
  <si>
    <t>(142+998552.3)/(2)=499347.15</t>
  </si>
  <si>
    <t>(999609.3+999355.3)/(2)=999482.3</t>
  </si>
  <si>
    <t>(1166+1274)/(2)=1220</t>
  </si>
  <si>
    <t>(141+998551.3)/(2)=499346.15</t>
  </si>
  <si>
    <t>(999402.3+999352.3)/(2)=999377.3</t>
  </si>
  <si>
    <t>(1165+1271)/(2)=1218</t>
  </si>
  <si>
    <t>(140+998550.3)/(2)=499345.15</t>
  </si>
  <si>
    <t>(999401.3+999351.3)/(2)=999376.3</t>
  </si>
  <si>
    <t>(1147+1253)/(2)=1200</t>
  </si>
  <si>
    <t>(139+998549.3)/(2)=499344.15</t>
  </si>
  <si>
    <t>(999398.3+999348.3)/(2)=999373.3</t>
  </si>
  <si>
    <t>(1146+1252)/(2)=1199</t>
  </si>
  <si>
    <t>(138+998548.3)/(2)=499343.15</t>
  </si>
  <si>
    <t>(999397.3+999347.3)/(2)=999372.3</t>
  </si>
  <si>
    <t>(1145+1251)/(2)=1198</t>
  </si>
  <si>
    <t>(137+998547.3)/(2)=499342.15</t>
  </si>
  <si>
    <t>(999393.3+999345.3)/(2)=999369.3</t>
  </si>
  <si>
    <t>(1136+1240)/(2)=1188</t>
  </si>
  <si>
    <t>(136+998546.3)/(2)=499341.15</t>
  </si>
  <si>
    <t>(999392.3+999289.3)/(2)=999340.8</t>
  </si>
  <si>
    <t>(1116+1201)/(2)=1158.5</t>
  </si>
  <si>
    <t>(135+998545.3)/(2)=499340.15</t>
  </si>
  <si>
    <t>(999389.3+999131.3)/(2)=999260.3</t>
  </si>
  <si>
    <t>(1081+1188)/(2)=1134.5</t>
  </si>
  <si>
    <t>(134+998544.3)/(2)=499339.15</t>
  </si>
  <si>
    <t>(999388.3+999130.3)/(2)=999259.3</t>
  </si>
  <si>
    <t>(1080+1187)/(2)=1133.5</t>
  </si>
  <si>
    <t>(133+998543.3)/(2)=499338.15</t>
  </si>
  <si>
    <t>(999181.3+999127.3)/(2)=999154.3</t>
  </si>
  <si>
    <t>(1063+1170)/(2)=1116.5</t>
  </si>
  <si>
    <t>(132+998542.3)/(2)=499337.15</t>
  </si>
  <si>
    <t>(999180.3+999125.3)/(2)=999152.8</t>
  </si>
  <si>
    <t>(1061+1168)/(2)=1114.5</t>
  </si>
  <si>
    <t>(131+998541.3)/(2)=499336.15</t>
  </si>
  <si>
    <t>(999151.3+634)/(2)=499892.65</t>
  </si>
  <si>
    <t>(1057+1164)/(2)=1110.5</t>
  </si>
  <si>
    <t>(130+998540.3)/(2)=499335.15</t>
  </si>
  <si>
    <t>(999149.3+633)/(2)=499891.15</t>
  </si>
  <si>
    <t>(1053+1160)/(2)=1106.5</t>
  </si>
  <si>
    <t>(129+998539.3)/(2)=499334.15</t>
  </si>
  <si>
    <t>(999148.3+631)/(2)=499889.65</t>
  </si>
  <si>
    <t>(1052+1159)/(2)=1105.5</t>
  </si>
  <si>
    <t>(128+998538.3)/(2)=499333.15</t>
  </si>
  <si>
    <t>(999144.3+628)/(2)=499886.15</t>
  </si>
  <si>
    <t>(1051+1158)/(2)=1104.5</t>
  </si>
  <si>
    <t>(127+998537.3)/(2)=499332.15</t>
  </si>
  <si>
    <t>(999143.3+471)/(2)=499807.15</t>
  </si>
  <si>
    <t>(1047+1154)/(2)=1100.5</t>
  </si>
  <si>
    <t>(126+998536.3)/(2)=499331.15</t>
  </si>
  <si>
    <t>(999020.3+470)/(2)=499745.15</t>
  </si>
  <si>
    <t>(1027+1134)/(2)=1080.5</t>
  </si>
  <si>
    <t>(125+998535.3)/(2)=499330.15</t>
  </si>
  <si>
    <t>(999019.3+465)/(2)=499742.15</t>
  </si>
  <si>
    <t>(1026+1133)/(2)=1079.5</t>
  </si>
  <si>
    <t>(124+998534.3)/(2)=499329.15</t>
  </si>
  <si>
    <t>(998976.3+463)/(2)=499719.65</t>
  </si>
  <si>
    <t>(999+1132)/(2)=1065.5</t>
  </si>
  <si>
    <t>(123+998533.3)/(2)=499328.15</t>
  </si>
  <si>
    <t>(998956.3+462)/(2)=499709.15</t>
  </si>
  <si>
    <t>(998+1131)/(2)=1064.5</t>
  </si>
  <si>
    <t>(122+998532.3)/(2)=499327.15</t>
  </si>
  <si>
    <t>(998951.3+453)/(2)=499702.15</t>
  </si>
  <si>
    <t>(997+1130)/(2)=1063.5</t>
  </si>
  <si>
    <t>(121+998531.3)/(2)=499326.15</t>
  </si>
  <si>
    <t>(998950.3+452)/(2)=499701.15</t>
  </si>
  <si>
    <t>(996+1129)/(2)=1062.5</t>
  </si>
  <si>
    <t>(120+998530.3)/(2)=499325.15</t>
  </si>
  <si>
    <t>(998935.3+437)/(2)=499686.15</t>
  </si>
  <si>
    <t>(995+1099)/(2)=1047</t>
  </si>
  <si>
    <t>(119+998529.3)/(2)=499324.15</t>
  </si>
  <si>
    <t>(998934.3+426)/(2)=499680.15</t>
  </si>
  <si>
    <t>(956+1054)/(2)=1005</t>
  </si>
  <si>
    <t>(118+998528.3)/(2)=499323.15</t>
  </si>
  <si>
    <t>(998905.3+385)/(2)=499645.15</t>
  </si>
  <si>
    <t>(955+1053)/(2)=1004</t>
  </si>
  <si>
    <t>(117+998527.3)/(2)=499322.15</t>
  </si>
  <si>
    <t>(998897.3+384)/(2)=499640.65</t>
  </si>
  <si>
    <t>(954+1052)/(2)=1003</t>
  </si>
  <si>
    <t>(116+998526.3)/(2)=499321.15</t>
  </si>
  <si>
    <t>(998896.3+376)/(2)=499636.15</t>
  </si>
  <si>
    <t>(906+1051)/(2)=978.5</t>
  </si>
  <si>
    <t>(115+998525.3)/(2)=499320.15</t>
  </si>
  <si>
    <t>(998873.3+318)/(2)=499595.65</t>
  </si>
  <si>
    <t>(905+1007)/(2)=956</t>
  </si>
  <si>
    <t>(114+998524.3)/(2)=499319.15</t>
  </si>
  <si>
    <t>(998872.3+315)/(2)=499593.65</t>
  </si>
  <si>
    <t>(892+993)/(2)=942.5</t>
  </si>
  <si>
    <t>(113+998523.3)/(2)=499318.15</t>
  </si>
  <si>
    <t>(998822.3+314)/(2)=499568.15</t>
  </si>
  <si>
    <t>(891+992)/(2)=941.5</t>
  </si>
  <si>
    <t>(112+998522.3)/(2)=499317.15</t>
  </si>
  <si>
    <t>(998775.3+232)/(2)=499503.65</t>
  </si>
  <si>
    <t>(888+988)/(2)=938</t>
  </si>
  <si>
    <t>(111+998521.3)/(2)=499316.15</t>
  </si>
  <si>
    <t>(998774.3+225)/(2)=499499.65</t>
  </si>
  <si>
    <t>(884+987)/(2)=935.5</t>
  </si>
  <si>
    <t>(110+998520.3)/(2)=499315.15</t>
  </si>
  <si>
    <t>(998741.3+224)/(2)=499482.65</t>
  </si>
  <si>
    <t>(883+986)/(2)=934.5</t>
  </si>
  <si>
    <t>(109+998519.3)/(2)=499314.15</t>
  </si>
  <si>
    <t>(998740.3+223)/(2)=499481.65</t>
  </si>
  <si>
    <t>(882+985)/(2)=933.5</t>
  </si>
  <si>
    <t>(108+998518.3)/(2)=499313.15</t>
  </si>
  <si>
    <t>(998724.3+207)/(2)=499465.65</t>
  </si>
  <si>
    <t>(881+984)/(2)=932.5</t>
  </si>
  <si>
    <t>(107+998517.3)/(2)=499312.15</t>
  </si>
  <si>
    <t>(998723.3+206)/(2)=499464.65</t>
  </si>
  <si>
    <t>(859+962)/(2)=910.5</t>
  </si>
  <si>
    <t>(106+998516.3)/(2)=499311.15</t>
  </si>
  <si>
    <t>(998722.3+205)/(2)=499463.65</t>
  </si>
  <si>
    <t>(853+956)/(2)=904.5</t>
  </si>
  <si>
    <t>(105+998515.3)/(2)=499310.15</t>
  </si>
  <si>
    <t>(998717.3+204)/(2)=499460.65</t>
  </si>
  <si>
    <t>(852+950)/(2)=901</t>
  </si>
  <si>
    <t>(104+998514.3)/(2)=499309.15</t>
  </si>
  <si>
    <t>(998716.3+199)/(2)=499457.65</t>
  </si>
  <si>
    <t>(846+949)/(2)=897.5</t>
  </si>
  <si>
    <t>(103+998513.3)/(2)=499308.15</t>
  </si>
  <si>
    <t>(998710.3+193)/(2)=499451.65</t>
  </si>
  <si>
    <t>(845+948)/(2)=896.5</t>
  </si>
  <si>
    <t>(102+998512.3)/(2)=499307.15</t>
  </si>
  <si>
    <t>(998709.3+192)/(2)=499450.65</t>
  </si>
  <si>
    <t>(844+947)/(2)=895.5</t>
  </si>
  <si>
    <t>(101+998511.3)/(2)=499306.15</t>
  </si>
  <si>
    <t>(998695.3+178)/(2)=499436.65</t>
  </si>
  <si>
    <t>(837+925)/(2)=881</t>
  </si>
  <si>
    <t>(100+998510.3)/(2)=499305.15</t>
  </si>
  <si>
    <t>(998694.3+177)/(2)=499435.65</t>
  </si>
  <si>
    <t>(825+924)/(2)=874.5</t>
  </si>
  <si>
    <t>(99+998509.3)/(2)=499304.15</t>
  </si>
  <si>
    <t>(998686.3+169)/(2)=499427.65</t>
  </si>
  <si>
    <t>(814+917)/(2)=865.5</t>
  </si>
  <si>
    <t>(98+998508.3)/(2)=499303.15</t>
  </si>
  <si>
    <t>(998685.3+168)/(2)=499426.65</t>
  </si>
  <si>
    <t>(813+916)/(2)=864.5</t>
  </si>
  <si>
    <t>(97+998507.3)/(2)=499302.15</t>
  </si>
  <si>
    <t>(998684.3+167)/(2)=499425.65</t>
  </si>
  <si>
    <t>(812+915)/(2)=863.5</t>
  </si>
  <si>
    <t>(96+998506.3)/(2)=499301.15</t>
  </si>
  <si>
    <t>(998683.3+166)/(2)=499424.65</t>
  </si>
  <si>
    <t>(774+914)/(2)=844</t>
  </si>
  <si>
    <t>(95+998505.3)/(2)=499300.15</t>
  </si>
  <si>
    <t>(998682.3+165)/(2)=499423.65</t>
  </si>
  <si>
    <t>(773+908)/(2)=840.5</t>
  </si>
  <si>
    <t>(94+998504.3)/(2)=499299.15</t>
  </si>
  <si>
    <t>(998681.3+164)/(2)=499422.65</t>
  </si>
  <si>
    <t>(672+815)/(2)=743.5</t>
  </si>
  <si>
    <t>(93+998503.3)/(2)=499298.15</t>
  </si>
  <si>
    <t>(998669.3+152)/(2)=499410.65</t>
  </si>
  <si>
    <t>(651+757)/(2)=704</t>
  </si>
  <si>
    <t>(92+998502.3)/(2)=499297.15</t>
  </si>
  <si>
    <t>(998668.3+151)/(2)=499409.65</t>
  </si>
  <si>
    <t>(650+756)/(2)=703</t>
  </si>
  <si>
    <t>(91+998501.3)/(2)=499296.15</t>
  </si>
  <si>
    <t>(998642.3+147)/(2)=499394.65</t>
  </si>
  <si>
    <t>(649+755)/(2)=702</t>
  </si>
  <si>
    <t>(90+998500.3)/(2)=499295.15</t>
  </si>
  <si>
    <t>(998641.3+146)/(2)=499393.65</t>
  </si>
  <si>
    <t>(648+754)/(2)=701</t>
  </si>
  <si>
    <t>(89+998499.3)/(2)=499294.15</t>
  </si>
  <si>
    <t>(998640.3+145)/(2)=499392.65</t>
  </si>
  <si>
    <t>(622+706)/(2)=664</t>
  </si>
  <si>
    <t>(88+998498.3)/(2)=499293.15</t>
  </si>
  <si>
    <t>(998639.3+125)/(2)=499382.15</t>
  </si>
  <si>
    <t>(621+705)/(2)=663</t>
  </si>
  <si>
    <t>(87+998497.3)/(2)=499292.15</t>
  </si>
  <si>
    <t>(998638.3+124)/(2)=499381.15</t>
  </si>
  <si>
    <t>(620+700)/(2)=660</t>
  </si>
  <si>
    <t>(86+998496.3)/(2)=499291.15</t>
  </si>
  <si>
    <t>(998637.3+123)/(2)=499380.15</t>
  </si>
  <si>
    <t>(619+699)/(2)=659</t>
  </si>
  <si>
    <t>(85+998495.3)/(2)=499290.15</t>
  </si>
  <si>
    <t>(998636.3+122)/(2)=499379.15</t>
  </si>
  <si>
    <t>(558+698)/(2)=628</t>
  </si>
  <si>
    <t>(84+998494.3)/(2)=499289.15</t>
  </si>
  <si>
    <t>(998635.3+121)/(2)=499378.15</t>
  </si>
  <si>
    <t>(439+697)/(2)=568</t>
  </si>
  <si>
    <t>(83+998493.3)/(2)=499288.15</t>
  </si>
  <si>
    <t>(998634.3+120)/(2)=499377.15</t>
  </si>
  <si>
    <t>(438+696)/(2)=567</t>
  </si>
  <si>
    <t>(82+998492.3)/(2)=499287.15</t>
  </si>
  <si>
    <t>(998629.3+113)/(2)=499371.15</t>
  </si>
  <si>
    <t>(437+540)/(2)=488.5</t>
  </si>
  <si>
    <t>(81+56)/(2)=68.5</t>
  </si>
  <si>
    <t>(998628.3+112)/(2)=499370.15</t>
  </si>
  <si>
    <t>(436+539)/(2)=487.5</t>
  </si>
  <si>
    <t>(998627.3+111)/(2)=499369.15</t>
  </si>
  <si>
    <t>(435+538)/(2)=486.5</t>
  </si>
  <si>
    <t>(998618.3+110)/(2)=499364.15</t>
  </si>
  <si>
    <t>(434+484)/(2)=459</t>
  </si>
  <si>
    <t>(998573.3+109)/(2)=499341.15</t>
  </si>
  <si>
    <t>(433+483)/(2)=458</t>
  </si>
  <si>
    <t>(998572.3+108)/(2)=499340.15</t>
  </si>
  <si>
    <t>(432+482)/(2)=457</t>
  </si>
  <si>
    <t>(998571.3+107)/(2)=499339.15</t>
  </si>
  <si>
    <t>(227+481)/(2)=354</t>
  </si>
  <si>
    <t>(998570.3+106)/(2)=499338.15</t>
  </si>
  <si>
    <t>(226+480)/(2)=353</t>
  </si>
  <si>
    <t>(998569.3+92)/(2)=499330.65</t>
  </si>
  <si>
    <t>(225+269)/(2)=247</t>
  </si>
  <si>
    <t>(998566.3+48)/(2)=499307.15</t>
  </si>
  <si>
    <t>(222+268)/(2)=245</t>
  </si>
  <si>
    <t>(998565.3+47)/(2)=499306.15</t>
  </si>
  <si>
    <t>(221+265)/(2)=243</t>
  </si>
  <si>
    <t>(998525.3+46)/(2)=499285.65</t>
  </si>
  <si>
    <t>(218+264)/(2)=241</t>
  </si>
  <si>
    <t>(998524.3+45)/(2)=499284.65</t>
  </si>
  <si>
    <t>(217+263)/(2)=240</t>
  </si>
  <si>
    <t>(998523.3+44)/(2)=499283.65</t>
  </si>
  <si>
    <t>(5+2)/(2)=3.5</t>
  </si>
  <si>
    <t>(998522.3+43)/(2)=499282.65</t>
  </si>
  <si>
    <t>(42+1)/(2)=21.5</t>
  </si>
  <si>
    <t>(998521.3+0)/(2)=499260.65</t>
  </si>
  <si>
    <r>
      <t>A futtat�s id�tartama: </t>
    </r>
    <r>
      <rPr>
        <b/>
        <sz val="7"/>
        <color rgb="FF333333"/>
        <rFont val="Verdana"/>
        <family val="2"/>
        <charset val="238"/>
      </rPr>
      <t>0.28 mp (0 p)</t>
    </r>
  </si>
  <si>
    <t>COCO Y0: 1006799</t>
  </si>
  <si>
    <t>X(A6)</t>
  </si>
  <si>
    <t>Y(A7)</t>
  </si>
  <si>
    <t>(999744.2+310)/(2)=500027.1</t>
  </si>
  <si>
    <t>(250031.6+148)/(2)=125089.8</t>
  </si>
  <si>
    <t>(999845.2+410)/(2)=500127.6</t>
  </si>
  <si>
    <t>(82+999533.2)/(2)=499807.6</t>
  </si>
  <si>
    <t>(123+155)/(2)=139</t>
  </si>
  <si>
    <t>(999743.2+309)/(2)=500026.1</t>
  </si>
  <si>
    <t>(250030.6+147)/(2)=125088.8</t>
  </si>
  <si>
    <t>(999837.2+409)/(2)=500123.1</t>
  </si>
  <si>
    <t>(81+999518.2)/(2)=499799.6</t>
  </si>
  <si>
    <t>(122+154)/(2)=138</t>
  </si>
  <si>
    <t>(999742.2+308)/(2)=500025.1</t>
  </si>
  <si>
    <t>(250029.6+146)/(2)=125087.8</t>
  </si>
  <si>
    <t>(999836.2+408)/(2)=500122.1</t>
  </si>
  <si>
    <t>(80+999517.2)/(2)=499798.6</t>
  </si>
  <si>
    <t>(121+153)/(2)=137</t>
  </si>
  <si>
    <t>(999741.2+307)/(2)=500024.1</t>
  </si>
  <si>
    <t>(250028.6+145)/(2)=125086.8</t>
  </si>
  <si>
    <t>(749942.7+385)/(2)=375163.85</t>
  </si>
  <si>
    <t>(79+999516.2)/(2)=499797.6</t>
  </si>
  <si>
    <t>(120+152)/(2)=136</t>
  </si>
  <si>
    <t>(749808.7+200)/(2)=375004.35</t>
  </si>
  <si>
    <t>(250027.6+144)/(2)=125085.8</t>
  </si>
  <si>
    <t>(749938.7+384)/(2)=375161.35</t>
  </si>
  <si>
    <t>(78+999515.2)/(2)=499796.6</t>
  </si>
  <si>
    <t>(119+151)/(2)=135</t>
  </si>
  <si>
    <t>(749807.7+181)/(2)=374994.35</t>
  </si>
  <si>
    <t>(250026.6+143)/(2)=125084.8</t>
  </si>
  <si>
    <t>(749937.7+383)/(2)=375160.35</t>
  </si>
  <si>
    <t>(77+999514.2)/(2)=499795.6</t>
  </si>
  <si>
    <t>(118+150)/(2)=134</t>
  </si>
  <si>
    <t>(749779.7+151)/(2)=374965.35</t>
  </si>
  <si>
    <t>(250025.6+142)/(2)=125083.8</t>
  </si>
  <si>
    <t>(749936.7+382)/(2)=375159.35</t>
  </si>
  <si>
    <t>(76+999513.2)/(2)=499794.6</t>
  </si>
  <si>
    <t>(117+149)/(2)=133</t>
  </si>
  <si>
    <t>(749778.7+150)/(2)=374964.35</t>
  </si>
  <si>
    <t>(250024.6+141)/(2)=125082.8</t>
  </si>
  <si>
    <t>(749935.7+381)/(2)=375158.35</t>
  </si>
  <si>
    <t>(75+999512.2)/(2)=499793.6</t>
  </si>
  <si>
    <t>(116+148)/(2)=132</t>
  </si>
  <si>
    <t>(749731.7+148)/(2)=374939.85</t>
  </si>
  <si>
    <t>(250023.6+140)/(2)=125081.8</t>
  </si>
  <si>
    <t>(749933.7+357)/(2)=375145.35</t>
  </si>
  <si>
    <t>(74+999511.2)/(2)=499792.6</t>
  </si>
  <si>
    <t>(115+147)/(2)=131</t>
  </si>
  <si>
    <t>(749730.7+147)/(2)=374938.85</t>
  </si>
  <si>
    <t>(250022.6+139)/(2)=125080.8</t>
  </si>
  <si>
    <t>(749932.7+356)/(2)=375144.35</t>
  </si>
  <si>
    <t>(73+999510.2)/(2)=499791.6</t>
  </si>
  <si>
    <t>(114+146)/(2)=130</t>
  </si>
  <si>
    <t>(749729.7+144)/(2)=374936.85</t>
  </si>
  <si>
    <t>(250021.6+138)/(2)=125079.8</t>
  </si>
  <si>
    <t>(500061.1+355)/(2)=250208.05</t>
  </si>
  <si>
    <t>(72+999509.2)/(2)=499790.6</t>
  </si>
  <si>
    <t>(113+145)/(2)=129</t>
  </si>
  <si>
    <t>(749728.7+143)/(2)=374935.85</t>
  </si>
  <si>
    <t>(250020.6+137)/(2)=125078.8</t>
  </si>
  <si>
    <t>(500060.1+354)/(2)=250207.05</t>
  </si>
  <si>
    <t>(71+999508.2)/(2)=499789.6</t>
  </si>
  <si>
    <t>(112+144)/(2)=128</t>
  </si>
  <si>
    <t>(749727.7+142)/(2)=374934.85</t>
  </si>
  <si>
    <t>(250019.6+136)/(2)=125077.8</t>
  </si>
  <si>
    <t>(500054.1+343)/(2)=250198.55</t>
  </si>
  <si>
    <t>(70+999507.2)/(2)=499788.6</t>
  </si>
  <si>
    <t>(111+143)/(2)=127</t>
  </si>
  <si>
    <t>(749726.7+141)/(2)=374933.85</t>
  </si>
  <si>
    <t>(250018.6+135)/(2)=125076.8</t>
  </si>
  <si>
    <t>(500053.1+342)/(2)=250197.55</t>
  </si>
  <si>
    <t>(69+999506.2)/(2)=499787.6</t>
  </si>
  <si>
    <t>(110+142)/(2)=126</t>
  </si>
  <si>
    <t>(749725.7+140)/(2)=374932.85</t>
  </si>
  <si>
    <t>(250017.6+134)/(2)=125075.8</t>
  </si>
  <si>
    <t>(500051.1+340)/(2)=250195.55</t>
  </si>
  <si>
    <t>(68+999505.2)/(2)=499786.6</t>
  </si>
  <si>
    <t>(109+141)/(2)=125</t>
  </si>
  <si>
    <t>(749724.7+139)/(2)=374931.85</t>
  </si>
  <si>
    <t>(250016.6+133)/(2)=125074.8</t>
  </si>
  <si>
    <t>(500037.1+339)/(2)=250188.05</t>
  </si>
  <si>
    <t>(67+999504.2)/(2)=499785.6</t>
  </si>
  <si>
    <t>(91+140)/(2)=115.5</t>
  </si>
  <si>
    <t>(749723.7+138)/(2)=374930.85</t>
  </si>
  <si>
    <t>(250015.6+132)/(2)=125073.8</t>
  </si>
  <si>
    <t>(500036.1+330)/(2)=250183.05</t>
  </si>
  <si>
    <t>(66+999503.2)/(2)=499784.6</t>
  </si>
  <si>
    <t>(90+139)/(2)=114.5</t>
  </si>
  <si>
    <t>(749722.7+137)/(2)=374929.85</t>
  </si>
  <si>
    <t>(250014.6+131)/(2)=125072.8</t>
  </si>
  <si>
    <t>(500035.1+329)/(2)=250182.05</t>
  </si>
  <si>
    <t>(65+999502.2)/(2)=499783.6</t>
  </si>
  <si>
    <t>(89+138)/(2)=113.5</t>
  </si>
  <si>
    <t>(749721.7+136)/(2)=374928.85</t>
  </si>
  <si>
    <t>(250013.6+130)/(2)=125071.8</t>
  </si>
  <si>
    <t>(500033.1+326)/(2)=250179.55</t>
  </si>
  <si>
    <t>(64+999501.2)/(2)=499782.6</t>
  </si>
  <si>
    <t>(88+137)/(2)=112.5</t>
  </si>
  <si>
    <t>(749720.7+135)/(2)=374927.85</t>
  </si>
  <si>
    <t>(250012.6+129)/(2)=125070.8</t>
  </si>
  <si>
    <t>(500032.1+307)/(2)=250169.55</t>
  </si>
  <si>
    <t>(63+999500.2)/(2)=499781.6</t>
  </si>
  <si>
    <t>(87+136)/(2)=111.5</t>
  </si>
  <si>
    <t>(749719.7+134)/(2)=374926.85</t>
  </si>
  <si>
    <t>(250011.6+128)/(2)=125069.8</t>
  </si>
  <si>
    <t>(499982.1+294)/(2)=250138.05</t>
  </si>
  <si>
    <t>(62+999499.2)/(2)=499780.6</t>
  </si>
  <si>
    <t>(86+135)/(2)=110.5</t>
  </si>
  <si>
    <t>(749718.7+133)/(2)=374925.85</t>
  </si>
  <si>
    <t>(250010.6+127)/(2)=125068.8</t>
  </si>
  <si>
    <t>(499981.1+293)/(2)=250137.05</t>
  </si>
  <si>
    <t>(61+999498.2)/(2)=499779.6</t>
  </si>
  <si>
    <t>(85+134)/(2)=109.5</t>
  </si>
  <si>
    <t>(749717.7+132)/(2)=374924.85</t>
  </si>
  <si>
    <t>(250009.6+126)/(2)=125067.8</t>
  </si>
  <si>
    <t>(499980.1+292)/(2)=250136.05</t>
  </si>
  <si>
    <t>(60+999497.2)/(2)=499778.6</t>
  </si>
  <si>
    <t>(84+133)/(2)=108.5</t>
  </si>
  <si>
    <t>(749716.7+131)/(2)=374923.85</t>
  </si>
  <si>
    <t>(250008.6+125)/(2)=125066.8</t>
  </si>
  <si>
    <t>(250108.6+268)/(2)=125188.3</t>
  </si>
  <si>
    <t>(59+999496.2)/(2)=499777.6</t>
  </si>
  <si>
    <t>(83+132)/(2)=107.5</t>
  </si>
  <si>
    <t>(749715.7+130)/(2)=374922.85</t>
  </si>
  <si>
    <t>(250007.6+124)/(2)=125065.8</t>
  </si>
  <si>
    <t>(250094.6+267)/(2)=125180.8</t>
  </si>
  <si>
    <t>(58+999495.2)/(2)=499776.6</t>
  </si>
  <si>
    <t>(82+131)/(2)=106.5</t>
  </si>
  <si>
    <t>(749714.7+129)/(2)=374921.85</t>
  </si>
  <si>
    <t>(250006.6+123)/(2)=125064.8</t>
  </si>
  <si>
    <t>(250093.6+266)/(2)=125179.8</t>
  </si>
  <si>
    <t>(57+999494.2)/(2)=499775.6</t>
  </si>
  <si>
    <t>(81+130)/(2)=105.5</t>
  </si>
  <si>
    <t>(749713.7+128)/(2)=374920.85</t>
  </si>
  <si>
    <t>(250005.6+122)/(2)=125063.8</t>
  </si>
  <si>
    <t>(250092.6+265)/(2)=125178.8</t>
  </si>
  <si>
    <t>(56+999493.2)/(2)=499774.6</t>
  </si>
  <si>
    <t>(80+129)/(2)=104.5</t>
  </si>
  <si>
    <t>(749712.7+127)/(2)=374919.85</t>
  </si>
  <si>
    <t>(250004.6+121)/(2)=125062.8</t>
  </si>
  <si>
    <t>(250091.6+264)/(2)=125177.8</t>
  </si>
  <si>
    <t>(55+999492.2)/(2)=499773.6</t>
  </si>
  <si>
    <t>(79+128)/(2)=103.5</t>
  </si>
  <si>
    <t>(749711.7+126)/(2)=374918.85</t>
  </si>
  <si>
    <t>(250003.6+120)/(2)=125061.8</t>
  </si>
  <si>
    <t>(250090.6+258)/(2)=125174.3</t>
  </si>
  <si>
    <t>(54+999491.2)/(2)=499772.6</t>
  </si>
  <si>
    <t>(78+127)/(2)=102.5</t>
  </si>
  <si>
    <t>(749710.7+125)/(2)=374917.85</t>
  </si>
  <si>
    <t>(250002.6+119)/(2)=125060.8</t>
  </si>
  <si>
    <t>(250089.6+257)/(2)=125173.3</t>
  </si>
  <si>
    <t>(53+999490.2)/(2)=499771.6</t>
  </si>
  <si>
    <t>(77+126)/(2)=101.5</t>
  </si>
  <si>
    <t>(749709.7+124)/(2)=374916.85</t>
  </si>
  <si>
    <t>(250001.6+118)/(2)=125059.8</t>
  </si>
  <si>
    <t>(250086.6+251)/(2)=125168.8</t>
  </si>
  <si>
    <t>(52+999489.2)/(2)=499770.6</t>
  </si>
  <si>
    <t>(76+125)/(2)=100.5</t>
  </si>
  <si>
    <t>(749708.7+123)/(2)=374915.85</t>
  </si>
  <si>
    <t>(250000.6+117)/(2)=125058.8</t>
  </si>
  <si>
    <t>(250085.6+250)/(2)=125167.8</t>
  </si>
  <si>
    <t>(51+999488.2)/(2)=499769.6</t>
  </si>
  <si>
    <t>(75+124)/(2)=99.5</t>
  </si>
  <si>
    <t>(749707.7+122)/(2)=374914.85</t>
  </si>
  <si>
    <t>(249999.6+116)/(2)=125057.8</t>
  </si>
  <si>
    <t>(250084.6+249)/(2)=125166.8</t>
  </si>
  <si>
    <t>(50+999487.2)/(2)=499768.6</t>
  </si>
  <si>
    <t>(74+123)/(2)=98.5</t>
  </si>
  <si>
    <t>(749706.7+121)/(2)=374913.85</t>
  </si>
  <si>
    <t>(249998.6+115)/(2)=125056.8</t>
  </si>
  <si>
    <t>(250083.6+247)/(2)=125165.3</t>
  </si>
  <si>
    <t>(49+999486.2)/(2)=499767.6</t>
  </si>
  <si>
    <t>(73+122)/(2)=97.5</t>
  </si>
  <si>
    <t>(749705.7+120)/(2)=374912.85</t>
  </si>
  <si>
    <t>(249960.6+114)/(2)=125037.3</t>
  </si>
  <si>
    <t>(250082.6+246)/(2)=125164.3</t>
  </si>
  <si>
    <t>(48+999485.2)/(2)=499766.6</t>
  </si>
  <si>
    <t>(72+121)/(2)=96.5</t>
  </si>
  <si>
    <t>(749704.7+119)/(2)=374911.85</t>
  </si>
  <si>
    <t>(249940.6+80)/(2)=125010.3</t>
  </si>
  <si>
    <t>(250081.6+245)/(2)=125163.3</t>
  </si>
  <si>
    <t>(47+999484.2)/(2)=499765.6</t>
  </si>
  <si>
    <t>(71+88)/(2)=79.5</t>
  </si>
  <si>
    <t>(749703.7+118)/(2)=374910.85</t>
  </si>
  <si>
    <t>(249937.6+55)/(2)=124996.3</t>
  </si>
  <si>
    <t>(250073.6+233)/(2)=125153.3</t>
  </si>
  <si>
    <t>(46+999483.2)/(2)=499764.6</t>
  </si>
  <si>
    <t>(70+87)/(2)=78.5</t>
  </si>
  <si>
    <t>(749702.7+117)/(2)=374909.85</t>
  </si>
  <si>
    <t>(249936.6+54)/(2)=124995.3</t>
  </si>
  <si>
    <t>(250072.6+232)/(2)=125152.3</t>
  </si>
  <si>
    <t>(45+999482.2)/(2)=499763.6</t>
  </si>
  <si>
    <t>(69+77)/(2)=73</t>
  </si>
  <si>
    <t>(749701.7+116)/(2)=374908.85</t>
  </si>
  <si>
    <t>(249935.6+42)/(2)=124988.8</t>
  </si>
  <si>
    <t>(250071.6+231)/(2)=125151.3</t>
  </si>
  <si>
    <t>(44+999481.2)/(2)=499762.6</t>
  </si>
  <si>
    <t>(68+76)/(2)=72</t>
  </si>
  <si>
    <t>(749700.7+115)/(2)=374907.85</t>
  </si>
  <si>
    <t>(249934.6+41)/(2)=124987.8</t>
  </si>
  <si>
    <t>(250070.6+230)/(2)=125150.3</t>
  </si>
  <si>
    <t>(43+999480.2)/(2)=499761.6</t>
  </si>
  <si>
    <t>(64+75)/(2)=69.5</t>
  </si>
  <si>
    <t>(749699.7+114)/(2)=374906.85</t>
  </si>
  <si>
    <t>(250069.6+229)/(2)=125149.3</t>
  </si>
  <si>
    <t>(42+999479.2)/(2)=499760.6</t>
  </si>
  <si>
    <t>(63+74)/(2)=68.5</t>
  </si>
  <si>
    <t>(749698.7+113)/(2)=374905.85</t>
  </si>
  <si>
    <t>(250068.6+228)/(2)=125148.3</t>
  </si>
  <si>
    <t>(41+999473.2)/(2)=499757.1</t>
  </si>
  <si>
    <t>(62+73)/(2)=67.5</t>
  </si>
  <si>
    <t>(749697.7+112)/(2)=374904.85</t>
  </si>
  <si>
    <t>(250067.6+227)/(2)=125147.3</t>
  </si>
  <si>
    <t>(40+999472.2)/(2)=499756.1</t>
  </si>
  <si>
    <t>(61+72)/(2)=66.5</t>
  </si>
  <si>
    <t>(749696.7+111)/(2)=374903.85</t>
  </si>
  <si>
    <t>(250066.6+225)/(2)=125145.8</t>
  </si>
  <si>
    <t>(39+999460.2)/(2)=499749.6</t>
  </si>
  <si>
    <t>(60+71)/(2)=65.5</t>
  </si>
  <si>
    <t>(749695.7+110)/(2)=374902.85</t>
  </si>
  <si>
    <t>(250065.6+224)/(2)=125144.8</t>
  </si>
  <si>
    <t>(38+999459.2)/(2)=499748.6</t>
  </si>
  <si>
    <t>(59+70)/(2)=64.5</t>
  </si>
  <si>
    <t>(749694.7+109)/(2)=374901.85</t>
  </si>
  <si>
    <t>(250064.6+223)/(2)=125143.8</t>
  </si>
  <si>
    <t>(37+999458.2)/(2)=499747.6</t>
  </si>
  <si>
    <t>(58+69)/(2)=63.5</t>
  </si>
  <si>
    <t>(749693.7+108)/(2)=374900.85</t>
  </si>
  <si>
    <t>(250063.6+222)/(2)=125142.8</t>
  </si>
  <si>
    <t>(36+999457.2)/(2)=499746.6</t>
  </si>
  <si>
    <t>(57+68)/(2)=62.5</t>
  </si>
  <si>
    <t>(749692.7+107)/(2)=374899.85</t>
  </si>
  <si>
    <t>(250022.6+215)/(2)=125118.8</t>
  </si>
  <si>
    <t>(35+999456.2)/(2)=499745.6</t>
  </si>
  <si>
    <t>(56+67)/(2)=61.5</t>
  </si>
  <si>
    <t>(499837.1+102)/(2)=249969.55</t>
  </si>
  <si>
    <t>(250021.6+214)/(2)=125117.8</t>
  </si>
  <si>
    <t>(34+999455.2)/(2)=499744.6</t>
  </si>
  <si>
    <t>(55+66)/(2)=60.5</t>
  </si>
  <si>
    <t>(499836.1+101)/(2)=249968.55</t>
  </si>
  <si>
    <t>(250020.6+213)/(2)=125116.8</t>
  </si>
  <si>
    <t>(33+999454.2)/(2)=499743.6</t>
  </si>
  <si>
    <t>(54+65)/(2)=59.5</t>
  </si>
  <si>
    <t>(499835.1+100)/(2)=249967.55</t>
  </si>
  <si>
    <t>(250019.6+197)/(2)=125108.3</t>
  </si>
  <si>
    <t>(32+999453.2)/(2)=499742.6</t>
  </si>
  <si>
    <t>(53+64)/(2)=58.5</t>
  </si>
  <si>
    <t>(499834.1+97)/(2)=249965.55</t>
  </si>
  <si>
    <t>(250018.6+196)/(2)=125107.3</t>
  </si>
  <si>
    <t>(31+999452.2)/(2)=499741.6</t>
  </si>
  <si>
    <t>(49+56)/(2)=52.5</t>
  </si>
  <si>
    <t>(499833.1+96)/(2)=249964.55</t>
  </si>
  <si>
    <t>(250017.6+195)/(2)=125106.3</t>
  </si>
  <si>
    <t>(30+999451.2)/(2)=499740.6</t>
  </si>
  <si>
    <t>(48+55)/(2)=51.5</t>
  </si>
  <si>
    <t>(499832.1+95)/(2)=249963.55</t>
  </si>
  <si>
    <t>(250016.6+194)/(2)=125105.3</t>
  </si>
  <si>
    <t>(29+999450.2)/(2)=499739.6</t>
  </si>
  <si>
    <t>(47+54)/(2)=50.5</t>
  </si>
  <si>
    <t>(499807.1+94)/(2)=249950.55</t>
  </si>
  <si>
    <t>(249997.6+153)/(2)=125075.3</t>
  </si>
  <si>
    <t>(28+999449.2)/(2)=499738.6</t>
  </si>
  <si>
    <t>(46+53)/(2)=49.5</t>
  </si>
  <si>
    <t>(499806.1+88)/(2)=249947.05</t>
  </si>
  <si>
    <t>(131+152)/(2)=141.5</t>
  </si>
  <si>
    <t>(27+999448.2)/(2)=499737.6</t>
  </si>
  <si>
    <t>(45+52)/(2)=48.5</t>
  </si>
  <si>
    <t>(499805.1+87)/(2)=249946.05</t>
  </si>
  <si>
    <t>(33+135)/(2)=84</t>
  </si>
  <si>
    <t>(26+999447.2)/(2)=499736.6</t>
  </si>
  <si>
    <t>(44+51)/(2)=47.5</t>
  </si>
  <si>
    <t>(499804.1+86)/(2)=249945.05</t>
  </si>
  <si>
    <t>(32+134)/(2)=83</t>
  </si>
  <si>
    <t>(25+999443.2)/(2)=499734.1</t>
  </si>
  <si>
    <t>(39+45)/(2)=42</t>
  </si>
  <si>
    <t>(499803.1+85)/(2)=249944.05</t>
  </si>
  <si>
    <t>(31+133)/(2)=82</t>
  </si>
  <si>
    <t>(24+999442.2)/(2)=499733.1</t>
  </si>
  <si>
    <t>(38+44)/(2)=41</t>
  </si>
  <si>
    <t>(499802.1+84)/(2)=249943.05</t>
  </si>
  <si>
    <t>(30+132)/(2)=81</t>
  </si>
  <si>
    <t>(23+999441.2)/(2)=499732.1</t>
  </si>
  <si>
    <t>(37+43)/(2)=40</t>
  </si>
  <si>
    <t>(499799.1+70)/(2)=249934.55</t>
  </si>
  <si>
    <t>(29+99)/(2)=64</t>
  </si>
  <si>
    <t>(22+999440.2)/(2)=499731.1</t>
  </si>
  <si>
    <t>(36+42)/(2)=39</t>
  </si>
  <si>
    <t>(499791.1+69)/(2)=249930.05</t>
  </si>
  <si>
    <t>(28+98)/(2)=63</t>
  </si>
  <si>
    <t>(21+999439.2)/(2)=499730.1</t>
  </si>
  <si>
    <t>(29+41)/(2)=35</t>
  </si>
  <si>
    <t>(499790.1+68)/(2)=249929.05</t>
  </si>
  <si>
    <t>(27+97)/(2)=62</t>
  </si>
  <si>
    <t>(20+999438.2)/(2)=499729.1</t>
  </si>
  <si>
    <t>(28+40)/(2)=34</t>
  </si>
  <si>
    <t>(499789.1+67)/(2)=249928.05</t>
  </si>
  <si>
    <t>(26+96)/(2)=61</t>
  </si>
  <si>
    <t>(19+999437.2)/(2)=499728.1</t>
  </si>
  <si>
    <t>(27+39)/(2)=33</t>
  </si>
  <si>
    <t>(499788.1+56)/(2)=249922.05</t>
  </si>
  <si>
    <t>(25+95)/(2)=60</t>
  </si>
  <si>
    <t>(18+999436.2)/(2)=499727.1</t>
  </si>
  <si>
    <t>(26+38)/(2)=32</t>
  </si>
  <si>
    <t>(499787.1+55)/(2)=249921.05</t>
  </si>
  <si>
    <t>(24+94)/(2)=59</t>
  </si>
  <si>
    <t>(17+999435.2)/(2)=499726.1</t>
  </si>
  <si>
    <t>(20+37)/(2)=28.5</t>
  </si>
  <si>
    <t>(499778.1+30)/(2)=249904.05</t>
  </si>
  <si>
    <t>(23+93)/(2)=58</t>
  </si>
  <si>
    <t>(16+999434.2)/(2)=499725.1</t>
  </si>
  <si>
    <t>(19+36)/(2)=27.5</t>
  </si>
  <si>
    <t>(249899.6+22)/(2)=124960.8</t>
  </si>
  <si>
    <t>(22+92)/(2)=57</t>
  </si>
  <si>
    <t>(15+999433.2)/(2)=499724.1</t>
  </si>
  <si>
    <t>(18+35)/(2)=26.5</t>
  </si>
  <si>
    <t>(249898.6+21)/(2)=124959.8</t>
  </si>
  <si>
    <t>(21+91)/(2)=56</t>
  </si>
  <si>
    <t>(14+999432.2)/(2)=499723.1</t>
  </si>
  <si>
    <t>(17+34)/(2)=25.5</t>
  </si>
  <si>
    <t>(249897.6+15)/(2)=124956.3</t>
  </si>
  <si>
    <t>(20+90)/(2)=55</t>
  </si>
  <si>
    <t>(13+999431.2)/(2)=499722.1</t>
  </si>
  <si>
    <t>(16+33)/(2)=24.5</t>
  </si>
  <si>
    <t>(249896.6+14)/(2)=124955.3</t>
  </si>
  <si>
    <t>(19+89)/(2)=54</t>
  </si>
  <si>
    <t>(10+999427.2)/(2)=499718.6</t>
  </si>
  <si>
    <t>(15+32)/(2)=23.5</t>
  </si>
  <si>
    <t>(249891.6+9)/(2)=124950.3</t>
  </si>
  <si>
    <t>(9+88)/(2)=48.5</t>
  </si>
  <si>
    <t>(9+999426.2)/(2)=499717.6</t>
  </si>
  <si>
    <t>(249890.6+8)/(2)=124949.3</t>
  </si>
  <si>
    <t>(8+87)/(2)=47.5</t>
  </si>
  <si>
    <t>(8+999425.2)/(2)=499716.6</t>
  </si>
  <si>
    <t>(249889.6+7)/(2)=124948.3</t>
  </si>
  <si>
    <t>(7+86)/(2)=46.5</t>
  </si>
  <si>
    <t>(7+999424.2)/(2)=499715.6</t>
  </si>
  <si>
    <t>(6+81)/(2)=43.5</t>
  </si>
  <si>
    <t>(6+999420.2)/(2)=499713.1</t>
  </si>
  <si>
    <t>(5+64)/(2)=34.5</t>
  </si>
  <si>
    <t>(5+999409.2)/(2)=499707.1</t>
  </si>
  <si>
    <t>(4+63)/(2)=33.5</t>
  </si>
  <si>
    <t>(4+999408.2)/(2)=499706.1</t>
  </si>
  <si>
    <t>(3+62)/(2)=32.5</t>
  </si>
  <si>
    <t>(3+999407.2)/(2)=499705.1</t>
  </si>
  <si>
    <t>(2+61)/(2)=31.5</t>
  </si>
  <si>
    <t>(2+999406.2)/(2)=499704.1</t>
  </si>
  <si>
    <t>(1+60)/(2)=30.5</t>
  </si>
  <si>
    <t>(1+999405.2)/(2)=499703.1</t>
  </si>
  <si>
    <t>(0+999404.2)/(2)=499702.1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</si>
  <si>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1.56 Mb</t>
    </r>
  </si>
  <si>
    <t>COCO Y0: 3477554</t>
  </si>
  <si>
    <t>(999615.1+799783.5)/(2)=899699.25</t>
  </si>
  <si>
    <t>(150+200037.6)/(2)=100093.8</t>
  </si>
  <si>
    <t>(389+799922.5)/(2)=400155.75</t>
  </si>
  <si>
    <t>(149+95)/(2)=122</t>
  </si>
  <si>
    <t>(130+149)/(2)=139.5</t>
  </si>
  <si>
    <t>(999614.1+799782.5)/(2)=899698.25</t>
  </si>
  <si>
    <t>(149+200036.6)/(2)=100092.8</t>
  </si>
  <si>
    <t>(326+799921.5)/(2)=400123.75</t>
  </si>
  <si>
    <t>(148+94)/(2)=121</t>
  </si>
  <si>
    <t>(129+148)/(2)=138.5</t>
  </si>
  <si>
    <t>(999613.1+799781.5)/(2)=899697.25</t>
  </si>
  <si>
    <t>(148+200035.6)/(2)=100091.8</t>
  </si>
  <si>
    <t>(325+799920.5)/(2)=400122.75</t>
  </si>
  <si>
    <t>(147+93)/(2)=120</t>
  </si>
  <si>
    <t>(128+147)/(2)=137.5</t>
  </si>
  <si>
    <t>(999612.1+799780.5)/(2)=899696.25</t>
  </si>
  <si>
    <t>(147+200034.6)/(2)=100090.8</t>
  </si>
  <si>
    <t>(324+799919.5)/(2)=400121.75</t>
  </si>
  <si>
    <t>(146+92)/(2)=119</t>
  </si>
  <si>
    <t>(127+146)/(2)=136.5</t>
  </si>
  <si>
    <t>(999611.1+799779.5)/(2)=899695.25</t>
  </si>
  <si>
    <t>(146+200033.6)/(2)=100089.8</t>
  </si>
  <si>
    <t>(323+799918.5)/(2)=400120.75</t>
  </si>
  <si>
    <t>(145+91)/(2)=118</t>
  </si>
  <si>
    <t>(126+124)/(2)=125</t>
  </si>
  <si>
    <t>(999610.1+799778.5)/(2)=899694.25</t>
  </si>
  <si>
    <t>(145+200032.6)/(2)=100088.8</t>
  </si>
  <si>
    <t>(322+799917.5)/(2)=400119.75</t>
  </si>
  <si>
    <t>(144+90)/(2)=117</t>
  </si>
  <si>
    <t>(120+123)/(2)=121.5</t>
  </si>
  <si>
    <t>(999609.1+799777.5)/(2)=899693.25</t>
  </si>
  <si>
    <t>(144+200031.6)/(2)=100087.8</t>
  </si>
  <si>
    <t>(308+799916.5)/(2)=400112.25</t>
  </si>
  <si>
    <t>(133+89)/(2)=111</t>
  </si>
  <si>
    <t>(119+102)/(2)=110.5</t>
  </si>
  <si>
    <t>(999596.1+599859.8)/(2)=799727.95</t>
  </si>
  <si>
    <t>(143+200030.6)/(2)=100086.8</t>
  </si>
  <si>
    <t>(303+799915.5)/(2)=400109.25</t>
  </si>
  <si>
    <t>(126+88)/(2)=107</t>
  </si>
  <si>
    <t>(118+101)/(2)=109.5</t>
  </si>
  <si>
    <t>(999595.1+599853.8)/(2)=799724.45</t>
  </si>
  <si>
    <t>(142+200029.6)/(2)=100085.8</t>
  </si>
  <si>
    <t>(302+799914.5)/(2)=400108.25</t>
  </si>
  <si>
    <t>(125+87)/(2)=106</t>
  </si>
  <si>
    <t>(117+100)/(2)=108.5</t>
  </si>
  <si>
    <t>(999594.1+599852.8)/(2)=799723.45</t>
  </si>
  <si>
    <t>(141+200028.6)/(2)=100084.8</t>
  </si>
  <si>
    <t>(301+799913.5)/(2)=400107.25</t>
  </si>
  <si>
    <t>(124+86)/(2)=105</t>
  </si>
  <si>
    <t>(116+99)/(2)=107.5</t>
  </si>
  <si>
    <t>(999589.1+599851.8)/(2)=799720.45</t>
  </si>
  <si>
    <t>(140+200027.6)/(2)=100083.8</t>
  </si>
  <si>
    <t>(300+799903.5)/(2)=400101.75</t>
  </si>
  <si>
    <t>(123+85)/(2)=104</t>
  </si>
  <si>
    <t>(115+98)/(2)=106.5</t>
  </si>
  <si>
    <t>(999588.1+599850.8)/(2)=799719.45</t>
  </si>
  <si>
    <t>(139+200026.6)/(2)=100082.8</t>
  </si>
  <si>
    <t>(299+799902.5)/(2)=400100.75</t>
  </si>
  <si>
    <t>(114+97)/(2)=105.5</t>
  </si>
  <si>
    <t>(999587.1+599831.8)/(2)=799709.45</t>
  </si>
  <si>
    <t>(138+200025.6)/(2)=100081.8</t>
  </si>
  <si>
    <t>(298+799901.5)/(2)=400099.75</t>
  </si>
  <si>
    <t>(113+96)/(2)=104.5</t>
  </si>
  <si>
    <t>(999586.1+599830.8)/(2)=799708.45</t>
  </si>
  <si>
    <t>(137+200024.6)/(2)=100080.8</t>
  </si>
  <si>
    <t>(297+799900.5)/(2)=400098.75</t>
  </si>
  <si>
    <t>(112+95)/(2)=103.5</t>
  </si>
  <si>
    <t>(999578.1+399927.2)/(2)=699752.65</t>
  </si>
  <si>
    <t>(136+200023.6)/(2)=100079.8</t>
  </si>
  <si>
    <t>(296+799899.5)/(2)=400097.75</t>
  </si>
  <si>
    <t>(106+94)/(2)=100</t>
  </si>
  <si>
    <t>(999550.1+399918.2)/(2)=699734.15</t>
  </si>
  <si>
    <t>(135+200022.6)/(2)=100078.8</t>
  </si>
  <si>
    <t>(295+799898.5)/(2)=400096.75</t>
  </si>
  <si>
    <t>(105+93)/(2)=99</t>
  </si>
  <si>
    <t>(999549.1+399917.2)/(2)=699733.15</t>
  </si>
  <si>
    <t>(134+200021.6)/(2)=100077.8</t>
  </si>
  <si>
    <t>(294+799897.5)/(2)=400095.75</t>
  </si>
  <si>
    <t>(104+92)/(2)=98</t>
  </si>
  <si>
    <t>(999548.1+399916.2)/(2)=699732.15</t>
  </si>
  <si>
    <t>(133+200020.6)/(2)=100076.8</t>
  </si>
  <si>
    <t>(293+799896.5)/(2)=400094.75</t>
  </si>
  <si>
    <t>(103+91)/(2)=97</t>
  </si>
  <si>
    <t>(999543.1+399909.2)/(2)=699726.15</t>
  </si>
  <si>
    <t>(132+200019.6)/(2)=100075.8</t>
  </si>
  <si>
    <t>(292+799895.5)/(2)=400093.75</t>
  </si>
  <si>
    <t>(102+90)/(2)=96</t>
  </si>
  <si>
    <t>(999542.1+399901.2)/(2)=699721.65</t>
  </si>
  <si>
    <t>(131+61)/(2)=96</t>
  </si>
  <si>
    <t>(291+799894.5)/(2)=400092.75</t>
  </si>
  <si>
    <t>(101+89)/(2)=95</t>
  </si>
  <si>
    <t>(999541.1+399900.2)/(2)=699720.65</t>
  </si>
  <si>
    <t>(130+60)/(2)=95</t>
  </si>
  <si>
    <t>(290+799893.5)/(2)=400091.75</t>
  </si>
  <si>
    <t>(100+88)/(2)=94</t>
  </si>
  <si>
    <t>(999524.1+399897.2)/(2)=699710.65</t>
  </si>
  <si>
    <t>(129+59)/(2)=94</t>
  </si>
  <si>
    <t>(274+799892.5)/(2)=400083.25</t>
  </si>
  <si>
    <t>(99+87)/(2)=93</t>
  </si>
  <si>
    <t>(999523.1+399896.2)/(2)=699709.65</t>
  </si>
  <si>
    <t>(128+58)/(2)=93</t>
  </si>
  <si>
    <t>(273+799891.5)/(2)=400082.25</t>
  </si>
  <si>
    <t>(91+81)/(2)=86</t>
  </si>
  <si>
    <t>(999520.1+399895.2)/(2)=699707.65</t>
  </si>
  <si>
    <t>(127+57)/(2)=92</t>
  </si>
  <si>
    <t>(272+799890.5)/(2)=400081.25</t>
  </si>
  <si>
    <t>(90+80)/(2)=85</t>
  </si>
  <si>
    <t>(999519.1+399894.2)/(2)=699706.65</t>
  </si>
  <si>
    <t>(126+56)/(2)=91</t>
  </si>
  <si>
    <t>(271+799889.5)/(2)=400080.25</t>
  </si>
  <si>
    <t>(89+79)/(2)=84</t>
  </si>
  <si>
    <t>(999518.1+399893.2)/(2)=699705.65</t>
  </si>
  <si>
    <t>(125+55)/(2)=90</t>
  </si>
  <si>
    <t>(249+799791.5)/(2)=400020.25</t>
  </si>
  <si>
    <t>(88+78)/(2)=83</t>
  </si>
  <si>
    <t>(999517.1+399892.2)/(2)=699704.65</t>
  </si>
  <si>
    <t>(124+54)/(2)=89</t>
  </si>
  <si>
    <t>(248+799790.5)/(2)=400019.25</t>
  </si>
  <si>
    <t>(107+54)/(2)=80.5</t>
  </si>
  <si>
    <t>(87+77)/(2)=82</t>
  </si>
  <si>
    <t>(999516.1+399891.2)/(2)=699703.65</t>
  </si>
  <si>
    <t>(123+53)/(2)=88</t>
  </si>
  <si>
    <t>(230+799758.5)/(2)=399994.25</t>
  </si>
  <si>
    <t>(106+53)/(2)=79.5</t>
  </si>
  <si>
    <t>(86+76)/(2)=81</t>
  </si>
  <si>
    <t>(999515.1+200029.6)/(2)=599772.35</t>
  </si>
  <si>
    <t>(122+52)/(2)=87</t>
  </si>
  <si>
    <t>(229+799757.5)/(2)=399993.25</t>
  </si>
  <si>
    <t>(105+52)/(2)=78.5</t>
  </si>
  <si>
    <t>(77+72)/(2)=74.5</t>
  </si>
  <si>
    <t>(999514.1+200028.6)/(2)=599771.35</t>
  </si>
  <si>
    <t>(121+51)/(2)=86</t>
  </si>
  <si>
    <t>(227+799756.5)/(2)=399991.75</t>
  </si>
  <si>
    <t>(104+51)/(2)=77.5</t>
  </si>
  <si>
    <t>(76+71)/(2)=73.5</t>
  </si>
  <si>
    <t>(999513.1+200027.6)/(2)=599770.35</t>
  </si>
  <si>
    <t>(120+50)/(2)=85</t>
  </si>
  <si>
    <t>(226+799755.5)/(2)=399990.75</t>
  </si>
  <si>
    <t>(103+50)/(2)=76.5</t>
  </si>
  <si>
    <t>(75+70)/(2)=72.5</t>
  </si>
  <si>
    <t>(999512.1+200026.6)/(2)=599769.35</t>
  </si>
  <si>
    <t>(119+49)/(2)=84</t>
  </si>
  <si>
    <t>(207+799754.5)/(2)=399980.75</t>
  </si>
  <si>
    <t>(102+49)/(2)=75.5</t>
  </si>
  <si>
    <t>(74+69)/(2)=71.5</t>
  </si>
  <si>
    <t>(999511.1+200025.6)/(2)=599768.35</t>
  </si>
  <si>
    <t>(118+48)/(2)=83</t>
  </si>
  <si>
    <t>(206+799753.5)/(2)=399979.75</t>
  </si>
  <si>
    <t>(101+48)/(2)=74.5</t>
  </si>
  <si>
    <t>(73+68)/(2)=70.5</t>
  </si>
  <si>
    <t>(999506.1+200006.6)/(2)=599756.35</t>
  </si>
  <si>
    <t>(117+47)/(2)=82</t>
  </si>
  <si>
    <t>(205+799752.5)/(2)=399978.75</t>
  </si>
  <si>
    <t>(100+47)/(2)=73.5</t>
  </si>
  <si>
    <t>(72+67)/(2)=69.5</t>
  </si>
  <si>
    <t>(999505.1+200005.6)/(2)=599755.35</t>
  </si>
  <si>
    <t>(116+46)/(2)=81</t>
  </si>
  <si>
    <t>(199+599872.8)/(2)=300035.9</t>
  </si>
  <si>
    <t>(99+46)/(2)=72.5</t>
  </si>
  <si>
    <t>(71+66)/(2)=68.5</t>
  </si>
  <si>
    <t>(999504.1+200004.6)/(2)=599754.35</t>
  </si>
  <si>
    <t>(115+45)/(2)=80</t>
  </si>
  <si>
    <t>(198+599871.8)/(2)=300034.9</t>
  </si>
  <si>
    <t>(98+45)/(2)=71.5</t>
  </si>
  <si>
    <t>(70+65)/(2)=67.5</t>
  </si>
  <si>
    <t>(999503.1+200003.6)/(2)=599753.35</t>
  </si>
  <si>
    <t>(114+44)/(2)=79</t>
  </si>
  <si>
    <t>(197+599870.8)/(2)=300033.9</t>
  </si>
  <si>
    <t>(97+44)/(2)=70.5</t>
  </si>
  <si>
    <t>(69+64)/(2)=66.5</t>
  </si>
  <si>
    <t>(999502.1+200002.6)/(2)=599752.35</t>
  </si>
  <si>
    <t>(113+43)/(2)=78</t>
  </si>
  <si>
    <t>(196+599868.8)/(2)=300032.4</t>
  </si>
  <si>
    <t>(96+43)/(2)=69.5</t>
  </si>
  <si>
    <t>(68+63)/(2)=65.5</t>
  </si>
  <si>
    <t>(999501.1+200001.6)/(2)=599751.35</t>
  </si>
  <si>
    <t>(112+42)/(2)=77</t>
  </si>
  <si>
    <t>(195+599867.8)/(2)=300031.4</t>
  </si>
  <si>
    <t>(81+42)/(2)=61.5</t>
  </si>
  <si>
    <t>(67+62)/(2)=64.5</t>
  </si>
  <si>
    <t>(999500.1+200000.6)/(2)=599750.35</t>
  </si>
  <si>
    <t>(111+41)/(2)=76</t>
  </si>
  <si>
    <t>(194+599866.8)/(2)=300030.4</t>
  </si>
  <si>
    <t>(80+41)/(2)=60.5</t>
  </si>
  <si>
    <t>(66+61)/(2)=63.5</t>
  </si>
  <si>
    <t>(999499.1+199999.6)/(2)=599749.35</t>
  </si>
  <si>
    <t>(110+40)/(2)=75</t>
  </si>
  <si>
    <t>(190+599865.8)/(2)=300027.9</t>
  </si>
  <si>
    <t>(79+40)/(2)=59.5</t>
  </si>
  <si>
    <t>(65+57)/(2)=61</t>
  </si>
  <si>
    <t>(999498.1+199998.6)/(2)=599748.35</t>
  </si>
  <si>
    <t>(109+39)/(2)=74</t>
  </si>
  <si>
    <t>(189+599864.8)/(2)=300026.9</t>
  </si>
  <si>
    <t>(78+39)/(2)=58.5</t>
  </si>
  <si>
    <t>(64+56)/(2)=60</t>
  </si>
  <si>
    <t>(999497.1+199997.6)/(2)=599747.35</t>
  </si>
  <si>
    <t>(76+38)/(2)=57</t>
  </si>
  <si>
    <t>(188+599863.8)/(2)=300025.9</t>
  </si>
  <si>
    <t>(72+38)/(2)=55</t>
  </si>
  <si>
    <t>(54+55)/(2)=54.5</t>
  </si>
  <si>
    <t>(999496.1+199996.6)/(2)=599746.35</t>
  </si>
  <si>
    <t>(73+37)/(2)=55</t>
  </si>
  <si>
    <t>(187+599862.8)/(2)=300024.9</t>
  </si>
  <si>
    <t>(71+37)/(2)=54</t>
  </si>
  <si>
    <t>(53+54)/(2)=53.5</t>
  </si>
  <si>
    <t>(999495.1+199995.6)/(2)=599745.35</t>
  </si>
  <si>
    <t>(72+36)/(2)=54</t>
  </si>
  <si>
    <t>(186+599861.8)/(2)=300023.9</t>
  </si>
  <si>
    <t>(70+36)/(2)=53</t>
  </si>
  <si>
    <t>(38+53)/(2)=45.5</t>
  </si>
  <si>
    <t>(999494.1+199994.6)/(2)=599744.35</t>
  </si>
  <si>
    <t>(71+35)/(2)=53</t>
  </si>
  <si>
    <t>(174+599853.8)/(2)=300013.9</t>
  </si>
  <si>
    <t>(69+35)/(2)=52</t>
  </si>
  <si>
    <t>(37+52)/(2)=44.5</t>
  </si>
  <si>
    <t>(999493.1+199993.6)/(2)=599743.35</t>
  </si>
  <si>
    <t>(43+34)/(2)=38.5</t>
  </si>
  <si>
    <t>(173+599852.8)/(2)=300012.9</t>
  </si>
  <si>
    <t>(68+34)/(2)=51</t>
  </si>
  <si>
    <t>(34+51)/(2)=42.5</t>
  </si>
  <si>
    <t>(999492.1+199992.6)/(2)=599742.35</t>
  </si>
  <si>
    <t>(172+599851.8)/(2)=300011.9</t>
  </si>
  <si>
    <t>(67+33)/(2)=50</t>
  </si>
  <si>
    <t>(33+50)/(2)=41.5</t>
  </si>
  <si>
    <t>(999491.1+199991.6)/(2)=599741.35</t>
  </si>
  <si>
    <t>(171+599850.8)/(2)=300010.9</t>
  </si>
  <si>
    <t>(66+32)/(2)=49</t>
  </si>
  <si>
    <t>(32+49)/(2)=40.5</t>
  </si>
  <si>
    <t>(999490.1+199990.6)/(2)=599740.35</t>
  </si>
  <si>
    <t>(170+599849.8)/(2)=300009.9</t>
  </si>
  <si>
    <t>(65+31)/(2)=48</t>
  </si>
  <si>
    <t>(31+48)/(2)=39.5</t>
  </si>
  <si>
    <t>(999489.1+199989.6)/(2)=599739.35</t>
  </si>
  <si>
    <t>(169+599848.8)/(2)=300008.9</t>
  </si>
  <si>
    <t>(64+30)/(2)=47</t>
  </si>
  <si>
    <t>(30+47)/(2)=38.5</t>
  </si>
  <si>
    <t>(999488.1+199988.6)/(2)=599738.35</t>
  </si>
  <si>
    <t>(168+599845.8)/(2)=300006.9</t>
  </si>
  <si>
    <t>(63+29)/(2)=46</t>
  </si>
  <si>
    <t>(29+46)/(2)=37.5</t>
  </si>
  <si>
    <t>(999487.1+199987.6)/(2)=599737.35</t>
  </si>
  <si>
    <t>(164+599844.8)/(2)=300004.4</t>
  </si>
  <si>
    <t>(62+28)/(2)=45</t>
  </si>
  <si>
    <t>(28+45)/(2)=36.5</t>
  </si>
  <si>
    <t>(999486.1+199986.6)/(2)=599736.35</t>
  </si>
  <si>
    <t>(156+599843.8)/(2)=299999.9</t>
  </si>
  <si>
    <t>(61+27)/(2)=44</t>
  </si>
  <si>
    <t>(27+44)/(2)=35.5</t>
  </si>
  <si>
    <t>(999485.1+199985.6)/(2)=599735.35</t>
  </si>
  <si>
    <t>(155+599842.8)/(2)=299998.9</t>
  </si>
  <si>
    <t>(60+26)/(2)=43</t>
  </si>
  <si>
    <t>(26+43)/(2)=34.5</t>
  </si>
  <si>
    <t>(999484.1+199984.6)/(2)=599734.35</t>
  </si>
  <si>
    <t>(154+599841.8)/(2)=299997.9</t>
  </si>
  <si>
    <t>(59+25)/(2)=42</t>
  </si>
  <si>
    <t>(25+42)/(2)=33.5</t>
  </si>
  <si>
    <t>(999483.1+199983.6)/(2)=599733.35</t>
  </si>
  <si>
    <t>(153+599840.8)/(2)=299996.9</t>
  </si>
  <si>
    <t>(58+24)/(2)=41</t>
  </si>
  <si>
    <t>(24+41)/(2)=32.5</t>
  </si>
  <si>
    <t>(999482.1+199982.6)/(2)=599732.35</t>
  </si>
  <si>
    <t>(152+599826.8)/(2)=299989.4</t>
  </si>
  <si>
    <t>(57+23)/(2)=40</t>
  </si>
  <si>
    <t>(23+40)/(2)=31.5</t>
  </si>
  <si>
    <t>(999481.1+199981.6)/(2)=599731.35</t>
  </si>
  <si>
    <t>(130+399931.2)/(2)=200030.6</t>
  </si>
  <si>
    <t>(56+22)/(2)=39</t>
  </si>
  <si>
    <t>(22+39)/(2)=30.5</t>
  </si>
  <si>
    <t>(999480.1+199980.6)/(2)=599730.35</t>
  </si>
  <si>
    <t>(129+399930.2)/(2)=200029.6</t>
  </si>
  <si>
    <t>(55+21)/(2)=38</t>
  </si>
  <si>
    <t>(21+38)/(2)=29.5</t>
  </si>
  <si>
    <t>(999479.1+199979.6)/(2)=599729.35</t>
  </si>
  <si>
    <t>(128+399916.2)/(2)=200022.1</t>
  </si>
  <si>
    <t>(54+20)/(2)=37</t>
  </si>
  <si>
    <t>(999478.1+199978.6)/(2)=599728.35</t>
  </si>
  <si>
    <t>(112+399913.2)/(2)=200012.6</t>
  </si>
  <si>
    <t>(53+19)/(2)=36</t>
  </si>
  <si>
    <t>(999477.1+199977.6)/(2)=599727.35</t>
  </si>
  <si>
    <t>(111+399912.2)/(2)=200011.6</t>
  </si>
  <si>
    <t>(52+18)/(2)=35</t>
  </si>
  <si>
    <t>(999476.1+199976.6)/(2)=599726.35</t>
  </si>
  <si>
    <t>(106+399909.2)/(2)=200007.6</t>
  </si>
  <si>
    <t>(51+17)/(2)=34</t>
  </si>
  <si>
    <t>(999475.1+199975.6)/(2)=599725.35</t>
  </si>
  <si>
    <t>(105+399908.2)/(2)=200006.6</t>
  </si>
  <si>
    <t>(50+16)/(2)=33</t>
  </si>
  <si>
    <t>(999474.1+199974.6)/(2)=599724.35</t>
  </si>
  <si>
    <t>(89+399907.2)/(2)=199998.1</t>
  </si>
  <si>
    <t>(49+15)/(2)=32</t>
  </si>
  <si>
    <t>(999473.1+199973.6)/(2)=599723.35</t>
  </si>
  <si>
    <t>(88+399906.2)/(2)=199997.1</t>
  </si>
  <si>
    <t>(48+14)/(2)=31</t>
  </si>
  <si>
    <t>(999472.1+199972.6)/(2)=599722.35</t>
  </si>
  <si>
    <t>(82+399905.2)/(2)=199993.6</t>
  </si>
  <si>
    <t>(47+13)/(2)=30</t>
  </si>
  <si>
    <t>(999471.1+199971.6)/(2)=599721.35</t>
  </si>
  <si>
    <t>(81+399890.2)/(2)=199985.6</t>
  </si>
  <si>
    <t>(46+12)/(2)=29</t>
  </si>
  <si>
    <t>(999470.1+199970.6)/(2)=599720.35</t>
  </si>
  <si>
    <t>(75+399889.2)/(2)=199982.1</t>
  </si>
  <si>
    <t>(45+11)/(2)=28</t>
  </si>
  <si>
    <t>(999469.1+199969.6)/(2)=599719.35</t>
  </si>
  <si>
    <t>(74+399888.2)/(2)=199981.1</t>
  </si>
  <si>
    <t>(44+10)/(2)=27</t>
  </si>
  <si>
    <t>(999466.1+199968.6)/(2)=599717.35</t>
  </si>
  <si>
    <t>(73+199991.6)/(2)=100032.3</t>
  </si>
  <si>
    <t>(43+9)/(2)=26</t>
  </si>
  <si>
    <t>(999465.1+199967.6)/(2)=599716.35</t>
  </si>
  <si>
    <t>(72+199990.6)/(2)=100031.3</t>
  </si>
  <si>
    <t>(42+8)/(2)=25</t>
  </si>
  <si>
    <t>(999464.1+199920.6)/(2)=599692.35</t>
  </si>
  <si>
    <t>(70+199970.6)/(2)=100020.3</t>
  </si>
  <si>
    <t>(41+7)/(2)=24</t>
  </si>
  <si>
    <t>(999463.1+82)/(2)=499772.55</t>
  </si>
  <si>
    <t>(69+199969.6)/(2)=100019.3</t>
  </si>
  <si>
    <t>(40+6)/(2)=23</t>
  </si>
  <si>
    <t>(999450.1+73)/(2)=499761.55</t>
  </si>
  <si>
    <t>(68+199952.6)/(2)=100010.3</t>
  </si>
  <si>
    <t>(39+5)/(2)=22</t>
  </si>
  <si>
    <t>(999449.1+72)/(2)=499760.55</t>
  </si>
  <si>
    <t>(67+199951.6)/(2)=100009.3</t>
  </si>
  <si>
    <t>(38+4)/(2)=21</t>
  </si>
  <si>
    <t>(999358.1+3)/(2)=499680.55</t>
  </si>
  <si>
    <t>(66+199948.6)/(2)=100007.3</t>
  </si>
  <si>
    <t>(37+3)/(2)=20</t>
  </si>
  <si>
    <t>(999357.1+2)/(2)=499679.55</t>
  </si>
  <si>
    <t>(2+9)/(2)=5.5</t>
  </si>
  <si>
    <t>(36+2)/(2)=19</t>
  </si>
  <si>
    <t>(999356.1+1)/(2)=499678.55</t>
  </si>
  <si>
    <t>(1+8)/(2)=4.5</t>
  </si>
  <si>
    <t>(35+1)/(2)=18</t>
  </si>
  <si>
    <t>(999355.1+0)/(2)=499677.55</t>
  </si>
  <si>
    <r>
      <t>A futtat�s id�tartama: </t>
    </r>
    <r>
      <rPr>
        <b/>
        <sz val="7"/>
        <color rgb="FF333333"/>
        <rFont val="Verdana"/>
        <family val="2"/>
        <charset val="238"/>
      </rPr>
      <t>0.44 mp (0.01 p)</t>
    </r>
  </si>
  <si>
    <t>peremhatas</t>
  </si>
  <si>
    <t>x6</t>
  </si>
  <si>
    <t>opt2</t>
  </si>
  <si>
    <t>perem is</t>
  </si>
  <si>
    <t>szórás</t>
  </si>
  <si>
    <t>inverz</t>
  </si>
  <si>
    <t>direkt</t>
  </si>
  <si>
    <t>perem</t>
  </si>
  <si>
    <t>munkalap</t>
  </si>
  <si>
    <t>értelmezések</t>
  </si>
  <si>
    <t>*(1)</t>
  </si>
  <si>
    <t>*(2)</t>
  </si>
  <si>
    <t>*(3)</t>
  </si>
  <si>
    <t>Cím</t>
  </si>
  <si>
    <t>Title</t>
  </si>
  <si>
    <t>Szerzők</t>
  </si>
  <si>
    <t>Pitlik László, Pitlik Marcell</t>
  </si>
  <si>
    <t>Intézmény</t>
  </si>
  <si>
    <t>MY-X team</t>
  </si>
  <si>
    <t>Dátum</t>
  </si>
  <si>
    <t>2021. május</t>
  </si>
  <si>
    <t>Konklúziók</t>
  </si>
  <si>
    <t>Alternatív megoldások idősorok legkarakterisztikusabb vágópontjainak feltárására</t>
  </si>
  <si>
    <t>(Alternative solutions for the most characteristic cutting points in time series)</t>
  </si>
  <si>
    <t>naiv és optimalizált vágójelek, ahol az optimalizált vágójel abszolút értéke látható</t>
  </si>
  <si>
    <t>optimalizált vágójelek invalid pontok/szakaszok nélkül</t>
  </si>
  <si>
    <t>online</t>
  </si>
  <si>
    <t>opt_alap</t>
  </si>
  <si>
    <t>opt_szórás</t>
  </si>
  <si>
    <t>optimalizált vágójelek szórásának információértéke összevetve az online (nem optimalizált) cutting service eredményeivel</t>
  </si>
  <si>
    <t>naiv_szórás</t>
  </si>
  <si>
    <r>
      <t xml:space="preserve">A potenciális vágópont előtti és utáni szakaszok statisztikai mutatóinak eltéréseit maximalizáló OAM és elemzés naiv és vagy optimalizált eredményeinek </t>
    </r>
    <r>
      <rPr>
        <sz val="11"/>
        <color rgb="FFFF0000"/>
        <rFont val="Calibri"/>
        <family val="2"/>
        <charset val="238"/>
        <scheme val="minor"/>
      </rPr>
      <t>szórása</t>
    </r>
    <r>
      <rPr>
        <sz val="11"/>
        <color theme="1"/>
        <rFont val="Calibri"/>
        <family val="2"/>
        <charset val="238"/>
        <scheme val="minor"/>
      </rPr>
      <t xml:space="preserve"> (változása) mutat rá az érdemi vágópontokra…</t>
    </r>
  </si>
  <si>
    <t>Feladat</t>
  </si>
  <si>
    <t>Feltárni a különbséget ezen XLS és a cutting-service logikája között (vö. rendszermodellezés, rendszerfejlesztés, szoftvertesztelés)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</si>
</sst>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"/>
      <color rgb="FF333333"/>
      <name val="Verdana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1"/>
    <xf numFmtId="0" fontId="0" fillId="2" borderId="0" xfId="0" applyFill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0" fillId="2" borderId="9" xfId="0" applyNumberFormat="1" applyFill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17" fontId="0" fillId="0" borderId="0" xfId="0" applyNumberFormat="1"/>
    <xf numFmtId="0" fontId="0" fillId="5" borderId="0" xfId="0" applyFill="1"/>
    <xf numFmtId="0" fontId="4" fillId="0" borderId="1" xfId="0" applyFont="1" applyBorder="1"/>
    <xf numFmtId="0" fontId="4" fillId="0" borderId="4" xfId="0" applyFont="1" applyBorder="1"/>
    <xf numFmtId="0" fontId="0" fillId="0" borderId="0" xfId="0" applyFill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Vágópont-keresés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'idosor (20210305) (1)'!$B$4</c:f>
              <c:strCache>
                <c:ptCount val="1"/>
                <c:pt idx="0">
                  <c:v>rnd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'idosor (20210305) (1)'!$B$5:$B$94</c:f>
              <c:numCache>
                <c:formatCode>General</c:formatCode>
                <c:ptCount val="90"/>
                <c:pt idx="0">
                  <c:v>21</c:v>
                </c:pt>
                <c:pt idx="1">
                  <c:v>29</c:v>
                </c:pt>
                <c:pt idx="2">
                  <c:v>28</c:v>
                </c:pt>
                <c:pt idx="3">
                  <c:v>15</c:v>
                </c:pt>
                <c:pt idx="4">
                  <c:v>21</c:v>
                </c:pt>
                <c:pt idx="5">
                  <c:v>26</c:v>
                </c:pt>
                <c:pt idx="6">
                  <c:v>11</c:v>
                </c:pt>
                <c:pt idx="7">
                  <c:v>49</c:v>
                </c:pt>
                <c:pt idx="8">
                  <c:v>32</c:v>
                </c:pt>
                <c:pt idx="9">
                  <c:v>23</c:v>
                </c:pt>
                <c:pt idx="10">
                  <c:v>43</c:v>
                </c:pt>
                <c:pt idx="11">
                  <c:v>14</c:v>
                </c:pt>
                <c:pt idx="12">
                  <c:v>11</c:v>
                </c:pt>
                <c:pt idx="13">
                  <c:v>32</c:v>
                </c:pt>
                <c:pt idx="14">
                  <c:v>39</c:v>
                </c:pt>
                <c:pt idx="15">
                  <c:v>16</c:v>
                </c:pt>
                <c:pt idx="16">
                  <c:v>42</c:v>
                </c:pt>
                <c:pt idx="17">
                  <c:v>44</c:v>
                </c:pt>
                <c:pt idx="18">
                  <c:v>30</c:v>
                </c:pt>
                <c:pt idx="19">
                  <c:v>23</c:v>
                </c:pt>
                <c:pt idx="20">
                  <c:v>36</c:v>
                </c:pt>
                <c:pt idx="21">
                  <c:v>30</c:v>
                </c:pt>
                <c:pt idx="22">
                  <c:v>23</c:v>
                </c:pt>
                <c:pt idx="23">
                  <c:v>34</c:v>
                </c:pt>
                <c:pt idx="24">
                  <c:v>20</c:v>
                </c:pt>
                <c:pt idx="25">
                  <c:v>37</c:v>
                </c:pt>
                <c:pt idx="26">
                  <c:v>46</c:v>
                </c:pt>
                <c:pt idx="27">
                  <c:v>13</c:v>
                </c:pt>
                <c:pt idx="28">
                  <c:v>43</c:v>
                </c:pt>
                <c:pt idx="29">
                  <c:v>36</c:v>
                </c:pt>
                <c:pt idx="30">
                  <c:v>18</c:v>
                </c:pt>
                <c:pt idx="31">
                  <c:v>10</c:v>
                </c:pt>
                <c:pt idx="32">
                  <c:v>41</c:v>
                </c:pt>
                <c:pt idx="33">
                  <c:v>39</c:v>
                </c:pt>
                <c:pt idx="34">
                  <c:v>32</c:v>
                </c:pt>
                <c:pt idx="35">
                  <c:v>42</c:v>
                </c:pt>
                <c:pt idx="36">
                  <c:v>12</c:v>
                </c:pt>
                <c:pt idx="37">
                  <c:v>29</c:v>
                </c:pt>
                <c:pt idx="38">
                  <c:v>38</c:v>
                </c:pt>
                <c:pt idx="39">
                  <c:v>19</c:v>
                </c:pt>
                <c:pt idx="40">
                  <c:v>25</c:v>
                </c:pt>
                <c:pt idx="41">
                  <c:v>16</c:v>
                </c:pt>
                <c:pt idx="42">
                  <c:v>34</c:v>
                </c:pt>
                <c:pt idx="43">
                  <c:v>15</c:v>
                </c:pt>
                <c:pt idx="44">
                  <c:v>20</c:v>
                </c:pt>
                <c:pt idx="45">
                  <c:v>29</c:v>
                </c:pt>
                <c:pt idx="46">
                  <c:v>23</c:v>
                </c:pt>
                <c:pt idx="47">
                  <c:v>48</c:v>
                </c:pt>
                <c:pt idx="48">
                  <c:v>33</c:v>
                </c:pt>
                <c:pt idx="49">
                  <c:v>34</c:v>
                </c:pt>
                <c:pt idx="50">
                  <c:v>84</c:v>
                </c:pt>
                <c:pt idx="51">
                  <c:v>96</c:v>
                </c:pt>
                <c:pt idx="52">
                  <c:v>98</c:v>
                </c:pt>
                <c:pt idx="53">
                  <c:v>59</c:v>
                </c:pt>
                <c:pt idx="54">
                  <c:v>82</c:v>
                </c:pt>
                <c:pt idx="55">
                  <c:v>68</c:v>
                </c:pt>
                <c:pt idx="56">
                  <c:v>58</c:v>
                </c:pt>
                <c:pt idx="57">
                  <c:v>74</c:v>
                </c:pt>
                <c:pt idx="58">
                  <c:v>84</c:v>
                </c:pt>
                <c:pt idx="59">
                  <c:v>61</c:v>
                </c:pt>
                <c:pt idx="60">
                  <c:v>75</c:v>
                </c:pt>
                <c:pt idx="61">
                  <c:v>57</c:v>
                </c:pt>
                <c:pt idx="62">
                  <c:v>67</c:v>
                </c:pt>
                <c:pt idx="63">
                  <c:v>99</c:v>
                </c:pt>
                <c:pt idx="64">
                  <c:v>92</c:v>
                </c:pt>
                <c:pt idx="65">
                  <c:v>64</c:v>
                </c:pt>
                <c:pt idx="66">
                  <c:v>68</c:v>
                </c:pt>
                <c:pt idx="67">
                  <c:v>86</c:v>
                </c:pt>
                <c:pt idx="68">
                  <c:v>73</c:v>
                </c:pt>
                <c:pt idx="69">
                  <c:v>61</c:v>
                </c:pt>
                <c:pt idx="70">
                  <c:v>56</c:v>
                </c:pt>
                <c:pt idx="71">
                  <c:v>69</c:v>
                </c:pt>
                <c:pt idx="72">
                  <c:v>51</c:v>
                </c:pt>
                <c:pt idx="73">
                  <c:v>92</c:v>
                </c:pt>
                <c:pt idx="74">
                  <c:v>85</c:v>
                </c:pt>
                <c:pt idx="75">
                  <c:v>61</c:v>
                </c:pt>
                <c:pt idx="76">
                  <c:v>69</c:v>
                </c:pt>
                <c:pt idx="77">
                  <c:v>64</c:v>
                </c:pt>
                <c:pt idx="78">
                  <c:v>86</c:v>
                </c:pt>
                <c:pt idx="79">
                  <c:v>84</c:v>
                </c:pt>
                <c:pt idx="80">
                  <c:v>76</c:v>
                </c:pt>
                <c:pt idx="81">
                  <c:v>89</c:v>
                </c:pt>
                <c:pt idx="82">
                  <c:v>52</c:v>
                </c:pt>
                <c:pt idx="83">
                  <c:v>88</c:v>
                </c:pt>
                <c:pt idx="84">
                  <c:v>99</c:v>
                </c:pt>
                <c:pt idx="85">
                  <c:v>62</c:v>
                </c:pt>
                <c:pt idx="86">
                  <c:v>95</c:v>
                </c:pt>
                <c:pt idx="87">
                  <c:v>53</c:v>
                </c:pt>
                <c:pt idx="88">
                  <c:v>80</c:v>
                </c:pt>
                <c:pt idx="8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C69-9E88-3CC15139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3191967"/>
        <c:axId val="453196127"/>
      </c:barChart>
      <c:lineChart>
        <c:grouping val="standard"/>
        <c:varyColors val="0"/>
        <c:ser>
          <c:idx val="1"/>
          <c:order val="1"/>
          <c:tx>
            <c:strRef>
              <c:f>'idosor (20210305) (1)'!$C$4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(1)'!$C$5:$C$94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10.3</c:v>
                </c:pt>
                <c:pt idx="10">
                  <c:v>-1.7</c:v>
                </c:pt>
                <c:pt idx="11">
                  <c:v>-18.2</c:v>
                </c:pt>
                <c:pt idx="12">
                  <c:v>37.299999999999997</c:v>
                </c:pt>
                <c:pt idx="13">
                  <c:v>24.8</c:v>
                </c:pt>
                <c:pt idx="14">
                  <c:v>-15.2</c:v>
                </c:pt>
                <c:pt idx="15">
                  <c:v>27.8</c:v>
                </c:pt>
                <c:pt idx="16">
                  <c:v>-18.7</c:v>
                </c:pt>
                <c:pt idx="17">
                  <c:v>-40.700000000000003</c:v>
                </c:pt>
                <c:pt idx="18">
                  <c:v>-28.7</c:v>
                </c:pt>
                <c:pt idx="19">
                  <c:v>-10.199999999999999</c:v>
                </c:pt>
                <c:pt idx="20">
                  <c:v>-12.2</c:v>
                </c:pt>
                <c:pt idx="21">
                  <c:v>-2.2000000000000002</c:v>
                </c:pt>
                <c:pt idx="22">
                  <c:v>12.8</c:v>
                </c:pt>
                <c:pt idx="23">
                  <c:v>22.8</c:v>
                </c:pt>
                <c:pt idx="24">
                  <c:v>34.799999999999997</c:v>
                </c:pt>
                <c:pt idx="25">
                  <c:v>31.8</c:v>
                </c:pt>
                <c:pt idx="26">
                  <c:v>11.8</c:v>
                </c:pt>
                <c:pt idx="27">
                  <c:v>35.299999999999997</c:v>
                </c:pt>
                <c:pt idx="28">
                  <c:v>20.3</c:v>
                </c:pt>
                <c:pt idx="29">
                  <c:v>22.3</c:v>
                </c:pt>
                <c:pt idx="30">
                  <c:v>-1.7</c:v>
                </c:pt>
                <c:pt idx="31">
                  <c:v>1.8</c:v>
                </c:pt>
                <c:pt idx="32">
                  <c:v>-5.2</c:v>
                </c:pt>
                <c:pt idx="33">
                  <c:v>-2.2000000000000002</c:v>
                </c:pt>
                <c:pt idx="34">
                  <c:v>2.8</c:v>
                </c:pt>
                <c:pt idx="35">
                  <c:v>-6.2</c:v>
                </c:pt>
                <c:pt idx="36">
                  <c:v>-1.7</c:v>
                </c:pt>
                <c:pt idx="37">
                  <c:v>-1.7</c:v>
                </c:pt>
                <c:pt idx="38">
                  <c:v>-1.7</c:v>
                </c:pt>
                <c:pt idx="39">
                  <c:v>-1.7</c:v>
                </c:pt>
                <c:pt idx="40">
                  <c:v>-1.7</c:v>
                </c:pt>
                <c:pt idx="41">
                  <c:v>-1.7</c:v>
                </c:pt>
                <c:pt idx="42">
                  <c:v>-1.7</c:v>
                </c:pt>
                <c:pt idx="43">
                  <c:v>-1.7</c:v>
                </c:pt>
                <c:pt idx="44">
                  <c:v>-1.7</c:v>
                </c:pt>
                <c:pt idx="45">
                  <c:v>-1.7</c:v>
                </c:pt>
                <c:pt idx="46">
                  <c:v>1.8</c:v>
                </c:pt>
                <c:pt idx="47">
                  <c:v>-5.2</c:v>
                </c:pt>
                <c:pt idx="48">
                  <c:v>-1.7</c:v>
                </c:pt>
                <c:pt idx="49">
                  <c:v>20.8</c:v>
                </c:pt>
                <c:pt idx="50">
                  <c:v>-21.7</c:v>
                </c:pt>
                <c:pt idx="51">
                  <c:v>-24.2</c:v>
                </c:pt>
                <c:pt idx="52">
                  <c:v>-1.7</c:v>
                </c:pt>
                <c:pt idx="53">
                  <c:v>-1.7</c:v>
                </c:pt>
                <c:pt idx="54">
                  <c:v>-1.7</c:v>
                </c:pt>
                <c:pt idx="55">
                  <c:v>-1.7</c:v>
                </c:pt>
                <c:pt idx="56">
                  <c:v>-1.7</c:v>
                </c:pt>
                <c:pt idx="57">
                  <c:v>-2.2000000000000002</c:v>
                </c:pt>
                <c:pt idx="58">
                  <c:v>-2.2000000000000002</c:v>
                </c:pt>
                <c:pt idx="59">
                  <c:v>-2.2000000000000002</c:v>
                </c:pt>
                <c:pt idx="60">
                  <c:v>-5.7</c:v>
                </c:pt>
                <c:pt idx="61">
                  <c:v>1.3</c:v>
                </c:pt>
                <c:pt idx="62">
                  <c:v>-2.2000000000000002</c:v>
                </c:pt>
                <c:pt idx="63">
                  <c:v>-2.2000000000000002</c:v>
                </c:pt>
                <c:pt idx="64">
                  <c:v>2.8</c:v>
                </c:pt>
                <c:pt idx="65">
                  <c:v>-1.7</c:v>
                </c:pt>
                <c:pt idx="66">
                  <c:v>-2.7</c:v>
                </c:pt>
                <c:pt idx="67">
                  <c:v>-13.2</c:v>
                </c:pt>
                <c:pt idx="68">
                  <c:v>-22.2</c:v>
                </c:pt>
                <c:pt idx="69">
                  <c:v>-20.2</c:v>
                </c:pt>
                <c:pt idx="70">
                  <c:v>-7.2</c:v>
                </c:pt>
                <c:pt idx="71">
                  <c:v>-16.7</c:v>
                </c:pt>
                <c:pt idx="72">
                  <c:v>18.8</c:v>
                </c:pt>
                <c:pt idx="73">
                  <c:v>11.3</c:v>
                </c:pt>
                <c:pt idx="74">
                  <c:v>4.3</c:v>
                </c:pt>
                <c:pt idx="75">
                  <c:v>12.3</c:v>
                </c:pt>
                <c:pt idx="76">
                  <c:v>11.8</c:v>
                </c:pt>
                <c:pt idx="77">
                  <c:v>13.3</c:v>
                </c:pt>
                <c:pt idx="78">
                  <c:v>8.8000000000000007</c:v>
                </c:pt>
                <c:pt idx="79">
                  <c:v>0.8</c:v>
                </c:pt>
                <c:pt idx="80">
                  <c:v>-11.7</c:v>
                </c:pt>
                <c:pt idx="81">
                  <c:v>-19.2</c:v>
                </c:pt>
                <c:pt idx="82">
                  <c:v>12.3</c:v>
                </c:pt>
                <c:pt idx="83">
                  <c:v>-1.7</c:v>
                </c:pt>
                <c:pt idx="84">
                  <c:v>-1.7</c:v>
                </c:pt>
                <c:pt idx="85">
                  <c:v>-1.7</c:v>
                </c:pt>
                <c:pt idx="86">
                  <c:v>-40.200000000000003</c:v>
                </c:pt>
                <c:pt idx="87">
                  <c:v>33.799999999999997</c:v>
                </c:pt>
                <c:pt idx="88">
                  <c:v>6.8</c:v>
                </c:pt>
                <c:pt idx="89">
                  <c:v>-37.200000000000003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9-4C69-9E88-3CC15139536A}"/>
            </c:ext>
          </c:extLst>
        </c:ser>
        <c:ser>
          <c:idx val="2"/>
          <c:order val="2"/>
          <c:tx>
            <c:strRef>
              <c:f>'idosor (20210305) (1)'!$D$4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(1)'!$D$5:$D$94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27.8</c:v>
                </c:pt>
                <c:pt idx="10">
                  <c:v>36.6</c:v>
                </c:pt>
                <c:pt idx="11">
                  <c:v>27</c:v>
                </c:pt>
                <c:pt idx="12">
                  <c:v>38.6</c:v>
                </c:pt>
                <c:pt idx="13">
                  <c:v>35.6</c:v>
                </c:pt>
                <c:pt idx="14">
                  <c:v>27.6</c:v>
                </c:pt>
                <c:pt idx="15">
                  <c:v>36.200000000000003</c:v>
                </c:pt>
                <c:pt idx="16">
                  <c:v>27.4</c:v>
                </c:pt>
                <c:pt idx="17">
                  <c:v>23</c:v>
                </c:pt>
                <c:pt idx="18">
                  <c:v>25.4</c:v>
                </c:pt>
                <c:pt idx="19">
                  <c:v>28.6</c:v>
                </c:pt>
                <c:pt idx="20">
                  <c:v>28.2</c:v>
                </c:pt>
                <c:pt idx="21">
                  <c:v>30.2</c:v>
                </c:pt>
                <c:pt idx="22">
                  <c:v>33.200000000000003</c:v>
                </c:pt>
                <c:pt idx="23">
                  <c:v>34</c:v>
                </c:pt>
                <c:pt idx="24">
                  <c:v>37.6</c:v>
                </c:pt>
                <c:pt idx="25">
                  <c:v>36.4</c:v>
                </c:pt>
                <c:pt idx="26">
                  <c:v>33</c:v>
                </c:pt>
                <c:pt idx="27">
                  <c:v>36.4</c:v>
                </c:pt>
                <c:pt idx="28">
                  <c:v>33.4</c:v>
                </c:pt>
                <c:pt idx="29">
                  <c:v>33.799999999999997</c:v>
                </c:pt>
                <c:pt idx="30">
                  <c:v>36.6</c:v>
                </c:pt>
                <c:pt idx="31">
                  <c:v>43.2</c:v>
                </c:pt>
                <c:pt idx="32">
                  <c:v>41.8</c:v>
                </c:pt>
                <c:pt idx="33">
                  <c:v>41.6</c:v>
                </c:pt>
                <c:pt idx="34">
                  <c:v>41.8</c:v>
                </c:pt>
                <c:pt idx="35">
                  <c:v>40</c:v>
                </c:pt>
                <c:pt idx="36">
                  <c:v>42.8</c:v>
                </c:pt>
                <c:pt idx="37">
                  <c:v>42.4</c:v>
                </c:pt>
                <c:pt idx="38">
                  <c:v>41.2</c:v>
                </c:pt>
                <c:pt idx="39">
                  <c:v>40.4</c:v>
                </c:pt>
                <c:pt idx="40">
                  <c:v>39.200000000000003</c:v>
                </c:pt>
                <c:pt idx="41">
                  <c:v>38.200000000000003</c:v>
                </c:pt>
                <c:pt idx="42">
                  <c:v>36.799999999999997</c:v>
                </c:pt>
                <c:pt idx="43">
                  <c:v>38</c:v>
                </c:pt>
                <c:pt idx="44">
                  <c:v>36.799999999999997</c:v>
                </c:pt>
                <c:pt idx="45">
                  <c:v>35</c:v>
                </c:pt>
                <c:pt idx="46">
                  <c:v>34.4</c:v>
                </c:pt>
                <c:pt idx="47">
                  <c:v>33</c:v>
                </c:pt>
                <c:pt idx="48">
                  <c:v>33.200000000000003</c:v>
                </c:pt>
                <c:pt idx="49">
                  <c:v>34.4</c:v>
                </c:pt>
                <c:pt idx="50">
                  <c:v>34.4</c:v>
                </c:pt>
                <c:pt idx="51">
                  <c:v>33.4</c:v>
                </c:pt>
                <c:pt idx="52">
                  <c:v>32.200000000000003</c:v>
                </c:pt>
                <c:pt idx="53">
                  <c:v>33.4</c:v>
                </c:pt>
                <c:pt idx="54">
                  <c:v>33.6</c:v>
                </c:pt>
                <c:pt idx="55">
                  <c:v>35.4</c:v>
                </c:pt>
                <c:pt idx="56">
                  <c:v>37.4</c:v>
                </c:pt>
                <c:pt idx="57">
                  <c:v>37.799999999999997</c:v>
                </c:pt>
                <c:pt idx="58">
                  <c:v>38</c:v>
                </c:pt>
                <c:pt idx="59">
                  <c:v>38.4</c:v>
                </c:pt>
                <c:pt idx="60">
                  <c:v>39.200000000000003</c:v>
                </c:pt>
                <c:pt idx="61">
                  <c:v>40.6</c:v>
                </c:pt>
                <c:pt idx="62">
                  <c:v>40.6</c:v>
                </c:pt>
                <c:pt idx="63">
                  <c:v>36</c:v>
                </c:pt>
                <c:pt idx="64">
                  <c:v>35</c:v>
                </c:pt>
                <c:pt idx="65">
                  <c:v>34.799999999999997</c:v>
                </c:pt>
                <c:pt idx="66">
                  <c:v>34.6</c:v>
                </c:pt>
                <c:pt idx="67">
                  <c:v>34.200000000000003</c:v>
                </c:pt>
                <c:pt idx="68">
                  <c:v>32.4</c:v>
                </c:pt>
                <c:pt idx="69">
                  <c:v>33.200000000000003</c:v>
                </c:pt>
                <c:pt idx="70">
                  <c:v>35.799999999999997</c:v>
                </c:pt>
                <c:pt idx="71">
                  <c:v>34.6</c:v>
                </c:pt>
                <c:pt idx="72">
                  <c:v>43.2</c:v>
                </c:pt>
                <c:pt idx="73">
                  <c:v>41.8</c:v>
                </c:pt>
                <c:pt idx="74">
                  <c:v>40.4</c:v>
                </c:pt>
                <c:pt idx="75">
                  <c:v>42</c:v>
                </c:pt>
                <c:pt idx="76">
                  <c:v>41.8</c:v>
                </c:pt>
                <c:pt idx="77">
                  <c:v>42.4</c:v>
                </c:pt>
                <c:pt idx="78">
                  <c:v>40.6</c:v>
                </c:pt>
                <c:pt idx="79">
                  <c:v>39</c:v>
                </c:pt>
                <c:pt idx="80">
                  <c:v>37.4</c:v>
                </c:pt>
                <c:pt idx="81">
                  <c:v>36.4</c:v>
                </c:pt>
                <c:pt idx="82">
                  <c:v>42.4</c:v>
                </c:pt>
                <c:pt idx="83">
                  <c:v>41.8</c:v>
                </c:pt>
                <c:pt idx="84">
                  <c:v>44.4</c:v>
                </c:pt>
                <c:pt idx="85">
                  <c:v>48</c:v>
                </c:pt>
                <c:pt idx="86">
                  <c:v>39</c:v>
                </c:pt>
                <c:pt idx="87">
                  <c:v>52.6</c:v>
                </c:pt>
                <c:pt idx="88">
                  <c:v>47.2</c:v>
                </c:pt>
                <c:pt idx="89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1-46C7-9556-D8DE83C0610D}"/>
            </c:ext>
          </c:extLst>
        </c:ser>
        <c:ser>
          <c:idx val="3"/>
          <c:order val="3"/>
          <c:tx>
            <c:strRef>
              <c:f>'idosor (20210305) (1)'!$E$4</c:f>
              <c:strCache>
                <c:ptCount val="1"/>
                <c:pt idx="0">
                  <c:v>perem is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(1)'!$E$5:$E$94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-1.9</c:v>
                </c:pt>
                <c:pt idx="10">
                  <c:v>-1.4</c:v>
                </c:pt>
                <c:pt idx="11">
                  <c:v>-41.4</c:v>
                </c:pt>
                <c:pt idx="12">
                  <c:v>23.6</c:v>
                </c:pt>
                <c:pt idx="13">
                  <c:v>10.6</c:v>
                </c:pt>
                <c:pt idx="14">
                  <c:v>-36.9</c:v>
                </c:pt>
                <c:pt idx="15">
                  <c:v>17.600000000000001</c:v>
                </c:pt>
                <c:pt idx="16">
                  <c:v>-33.9</c:v>
                </c:pt>
                <c:pt idx="17">
                  <c:v>-52.9</c:v>
                </c:pt>
                <c:pt idx="18">
                  <c:v>-31.4</c:v>
                </c:pt>
                <c:pt idx="19">
                  <c:v>-13.4</c:v>
                </c:pt>
                <c:pt idx="20">
                  <c:v>-13.4</c:v>
                </c:pt>
                <c:pt idx="21">
                  <c:v>-1.4</c:v>
                </c:pt>
                <c:pt idx="22">
                  <c:v>15.6</c:v>
                </c:pt>
                <c:pt idx="23">
                  <c:v>34.6</c:v>
                </c:pt>
                <c:pt idx="24">
                  <c:v>46.1</c:v>
                </c:pt>
                <c:pt idx="25">
                  <c:v>44.1</c:v>
                </c:pt>
                <c:pt idx="26">
                  <c:v>23.6</c:v>
                </c:pt>
                <c:pt idx="27">
                  <c:v>42.1</c:v>
                </c:pt>
                <c:pt idx="28">
                  <c:v>33.6</c:v>
                </c:pt>
                <c:pt idx="29">
                  <c:v>39.1</c:v>
                </c:pt>
                <c:pt idx="30">
                  <c:v>-1.4</c:v>
                </c:pt>
                <c:pt idx="31">
                  <c:v>1.1000000000000001</c:v>
                </c:pt>
                <c:pt idx="32">
                  <c:v>-3.9</c:v>
                </c:pt>
                <c:pt idx="33">
                  <c:v>-0.9</c:v>
                </c:pt>
                <c:pt idx="34">
                  <c:v>0.1</c:v>
                </c:pt>
                <c:pt idx="35">
                  <c:v>-1.9</c:v>
                </c:pt>
                <c:pt idx="36">
                  <c:v>-1.9</c:v>
                </c:pt>
                <c:pt idx="37">
                  <c:v>-1.9</c:v>
                </c:pt>
                <c:pt idx="38">
                  <c:v>-1.9</c:v>
                </c:pt>
                <c:pt idx="39">
                  <c:v>-1.9</c:v>
                </c:pt>
                <c:pt idx="40">
                  <c:v>-1.9</c:v>
                </c:pt>
                <c:pt idx="41">
                  <c:v>-1.9</c:v>
                </c:pt>
                <c:pt idx="42">
                  <c:v>-1.9</c:v>
                </c:pt>
                <c:pt idx="43">
                  <c:v>-1.9</c:v>
                </c:pt>
                <c:pt idx="44">
                  <c:v>-1.9</c:v>
                </c:pt>
                <c:pt idx="45">
                  <c:v>-1.9</c:v>
                </c:pt>
                <c:pt idx="46">
                  <c:v>-1.9</c:v>
                </c:pt>
                <c:pt idx="47">
                  <c:v>-1.9</c:v>
                </c:pt>
                <c:pt idx="48">
                  <c:v>-1.9</c:v>
                </c:pt>
                <c:pt idx="49">
                  <c:v>22.1</c:v>
                </c:pt>
                <c:pt idx="50">
                  <c:v>-22.4</c:v>
                </c:pt>
                <c:pt idx="51">
                  <c:v>-25.9</c:v>
                </c:pt>
                <c:pt idx="52">
                  <c:v>-1.9</c:v>
                </c:pt>
                <c:pt idx="53">
                  <c:v>-1.9</c:v>
                </c:pt>
                <c:pt idx="54">
                  <c:v>-1.9</c:v>
                </c:pt>
                <c:pt idx="55">
                  <c:v>-1.9</c:v>
                </c:pt>
                <c:pt idx="56">
                  <c:v>-1.9</c:v>
                </c:pt>
                <c:pt idx="57">
                  <c:v>-1.9</c:v>
                </c:pt>
                <c:pt idx="58">
                  <c:v>-1.9</c:v>
                </c:pt>
                <c:pt idx="59">
                  <c:v>-1.9</c:v>
                </c:pt>
                <c:pt idx="60">
                  <c:v>-2.4</c:v>
                </c:pt>
                <c:pt idx="61">
                  <c:v>-2.4</c:v>
                </c:pt>
                <c:pt idx="62">
                  <c:v>-2.4</c:v>
                </c:pt>
                <c:pt idx="63">
                  <c:v>-2.4</c:v>
                </c:pt>
                <c:pt idx="64">
                  <c:v>8.1</c:v>
                </c:pt>
                <c:pt idx="65">
                  <c:v>5.0999999999999996</c:v>
                </c:pt>
                <c:pt idx="66">
                  <c:v>-4.4000000000000004</c:v>
                </c:pt>
                <c:pt idx="67">
                  <c:v>4.0999999999999996</c:v>
                </c:pt>
                <c:pt idx="68">
                  <c:v>-6.9</c:v>
                </c:pt>
                <c:pt idx="69">
                  <c:v>-10.9</c:v>
                </c:pt>
                <c:pt idx="70">
                  <c:v>2.1</c:v>
                </c:pt>
                <c:pt idx="71">
                  <c:v>-13.9</c:v>
                </c:pt>
                <c:pt idx="72">
                  <c:v>20.6</c:v>
                </c:pt>
                <c:pt idx="73">
                  <c:v>12.1</c:v>
                </c:pt>
                <c:pt idx="74">
                  <c:v>4.5999999999999996</c:v>
                </c:pt>
                <c:pt idx="75">
                  <c:v>18.100000000000001</c:v>
                </c:pt>
                <c:pt idx="76">
                  <c:v>16.600000000000001</c:v>
                </c:pt>
                <c:pt idx="77">
                  <c:v>13.6</c:v>
                </c:pt>
                <c:pt idx="78">
                  <c:v>11.6</c:v>
                </c:pt>
                <c:pt idx="79">
                  <c:v>1.6</c:v>
                </c:pt>
                <c:pt idx="80">
                  <c:v>-17.399999999999999</c:v>
                </c:pt>
                <c:pt idx="81">
                  <c:v>-24.4</c:v>
                </c:pt>
                <c:pt idx="82">
                  <c:v>3.1</c:v>
                </c:pt>
                <c:pt idx="83">
                  <c:v>-1.9</c:v>
                </c:pt>
                <c:pt idx="84">
                  <c:v>-1.9</c:v>
                </c:pt>
                <c:pt idx="85">
                  <c:v>-2.4</c:v>
                </c:pt>
                <c:pt idx="86">
                  <c:v>-48.4</c:v>
                </c:pt>
                <c:pt idx="87">
                  <c:v>35.6</c:v>
                </c:pt>
                <c:pt idx="88">
                  <c:v>6.6</c:v>
                </c:pt>
                <c:pt idx="89">
                  <c:v>-48.9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8-4CCA-ABC9-C6C852A3CC2F}"/>
            </c:ext>
          </c:extLst>
        </c:ser>
        <c:ser>
          <c:idx val="4"/>
          <c:order val="4"/>
          <c:tx>
            <c:strRef>
              <c:f>'idosor (20210305) (1)'!$F$4</c:f>
              <c:strCache>
                <c:ptCount val="1"/>
                <c:pt idx="0">
                  <c:v>szórás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(1)'!$F$5:$F$94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22.951034835057001</c:v>
                </c:pt>
                <c:pt idx="12">
                  <c:v>32.787192621510002</c:v>
                </c:pt>
                <c:pt idx="13">
                  <c:v>34.394767043839678</c:v>
                </c:pt>
                <c:pt idx="14">
                  <c:v>31.847291878588358</c:v>
                </c:pt>
                <c:pt idx="15">
                  <c:v>29.652150006365474</c:v>
                </c:pt>
                <c:pt idx="16">
                  <c:v>30.636307436330075</c:v>
                </c:pt>
                <c:pt idx="17">
                  <c:v>36.477161804796886</c:v>
                </c:pt>
                <c:pt idx="18">
                  <c:v>11.757976016304866</c:v>
                </c:pt>
                <c:pt idx="19">
                  <c:v>19.775826994928252</c:v>
                </c:pt>
                <c:pt idx="20">
                  <c:v>10.392304845413269</c:v>
                </c:pt>
                <c:pt idx="21">
                  <c:v>6.9282032302755088</c:v>
                </c:pt>
                <c:pt idx="22">
                  <c:v>14.571661996262929</c:v>
                </c:pt>
                <c:pt idx="23">
                  <c:v>18.0092568789868</c:v>
                </c:pt>
                <c:pt idx="24">
                  <c:v>15.402921800749349</c:v>
                </c:pt>
                <c:pt idx="25">
                  <c:v>6.1441028637222166</c:v>
                </c:pt>
                <c:pt idx="26">
                  <c:v>12.453245895481748</c:v>
                </c:pt>
                <c:pt idx="27">
                  <c:v>11.302654555457305</c:v>
                </c:pt>
                <c:pt idx="28">
                  <c:v>9.2601295887260555</c:v>
                </c:pt>
                <c:pt idx="29">
                  <c:v>4.3108390521258544</c:v>
                </c:pt>
                <c:pt idx="30">
                  <c:v>21.967779435649238</c:v>
                </c:pt>
                <c:pt idx="31">
                  <c:v>22.695447414257632</c:v>
                </c:pt>
                <c:pt idx="32">
                  <c:v>2.5</c:v>
                </c:pt>
                <c:pt idx="33">
                  <c:v>2.5166114784235831</c:v>
                </c:pt>
                <c:pt idx="34">
                  <c:v>2.0816659994661331</c:v>
                </c:pt>
                <c:pt idx="35">
                  <c:v>0.99999999999999989</c:v>
                </c:pt>
                <c:pt idx="36">
                  <c:v>1.1547005383792517</c:v>
                </c:pt>
                <c:pt idx="37">
                  <c:v>2.7194799110210365E-16</c:v>
                </c:pt>
                <c:pt idx="38">
                  <c:v>2.7194799110210365E-16</c:v>
                </c:pt>
                <c:pt idx="39">
                  <c:v>2.7194799110210365E-16</c:v>
                </c:pt>
                <c:pt idx="40">
                  <c:v>2.7194799110210365E-16</c:v>
                </c:pt>
                <c:pt idx="41">
                  <c:v>2.7194799110210365E-16</c:v>
                </c:pt>
                <c:pt idx="42">
                  <c:v>2.7194799110210365E-16</c:v>
                </c:pt>
                <c:pt idx="43">
                  <c:v>2.7194799110210365E-16</c:v>
                </c:pt>
                <c:pt idx="44">
                  <c:v>2.7194799110210365E-16</c:v>
                </c:pt>
                <c:pt idx="45">
                  <c:v>2.7194799110210365E-16</c:v>
                </c:pt>
                <c:pt idx="46">
                  <c:v>2.7194799110210365E-16</c:v>
                </c:pt>
                <c:pt idx="47">
                  <c:v>2.7194799110210365E-16</c:v>
                </c:pt>
                <c:pt idx="48">
                  <c:v>2.7194799110210365E-16</c:v>
                </c:pt>
                <c:pt idx="49">
                  <c:v>13.856406460551021</c:v>
                </c:pt>
                <c:pt idx="50">
                  <c:v>22.272928261307118</c:v>
                </c:pt>
                <c:pt idx="51">
                  <c:v>26.759733431656851</c:v>
                </c:pt>
                <c:pt idx="52">
                  <c:v>12.964695651396269</c:v>
                </c:pt>
                <c:pt idx="53">
                  <c:v>13.856406460551019</c:v>
                </c:pt>
                <c:pt idx="54">
                  <c:v>2.7194799110210365E-16</c:v>
                </c:pt>
                <c:pt idx="55">
                  <c:v>2.7194799110210365E-16</c:v>
                </c:pt>
                <c:pt idx="56">
                  <c:v>2.7194799110210365E-16</c:v>
                </c:pt>
                <c:pt idx="57">
                  <c:v>2.7194799110210365E-16</c:v>
                </c:pt>
                <c:pt idx="58">
                  <c:v>2.7194799110210365E-16</c:v>
                </c:pt>
                <c:pt idx="59">
                  <c:v>2.7194799110210365E-16</c:v>
                </c:pt>
                <c:pt idx="60">
                  <c:v>0.28867513459481542</c:v>
                </c:pt>
                <c:pt idx="61">
                  <c:v>0.28867513459481392</c:v>
                </c:pt>
                <c:pt idx="62">
                  <c:v>0</c:v>
                </c:pt>
                <c:pt idx="63">
                  <c:v>0</c:v>
                </c:pt>
                <c:pt idx="64">
                  <c:v>6.0621778264910704</c:v>
                </c:pt>
                <c:pt idx="65">
                  <c:v>5.4083269131959844</c:v>
                </c:pt>
                <c:pt idx="66">
                  <c:v>6.5255906501506313</c:v>
                </c:pt>
                <c:pt idx="67">
                  <c:v>5.2201532544552753</c:v>
                </c:pt>
                <c:pt idx="68">
                  <c:v>5.7662812973353983</c:v>
                </c:pt>
                <c:pt idx="69">
                  <c:v>7.7674534651540297</c:v>
                </c:pt>
                <c:pt idx="70">
                  <c:v>6.6583281184793934</c:v>
                </c:pt>
                <c:pt idx="71">
                  <c:v>8.5049005481153817</c:v>
                </c:pt>
                <c:pt idx="72">
                  <c:v>17.265090018106864</c:v>
                </c:pt>
                <c:pt idx="73">
                  <c:v>17.974519001445721</c:v>
                </c:pt>
                <c:pt idx="74">
                  <c:v>8.0052066390152152</c:v>
                </c:pt>
                <c:pt idx="75">
                  <c:v>6.7638746292343477</c:v>
                </c:pt>
                <c:pt idx="76">
                  <c:v>7.3993242934743746</c:v>
                </c:pt>
                <c:pt idx="77">
                  <c:v>2.2912878474779199</c:v>
                </c:pt>
                <c:pt idx="78">
                  <c:v>2.516611478423568</c:v>
                </c:pt>
                <c:pt idx="79">
                  <c:v>6.429100507328636</c:v>
                </c:pt>
                <c:pt idx="80">
                  <c:v>14.730919862656235</c:v>
                </c:pt>
                <c:pt idx="81">
                  <c:v>13.453624047073708</c:v>
                </c:pt>
                <c:pt idx="82">
                  <c:v>14.291605927956454</c:v>
                </c:pt>
                <c:pt idx="83">
                  <c:v>14.648663192705788</c:v>
                </c:pt>
                <c:pt idx="84">
                  <c:v>2.8867513459481291</c:v>
                </c:pt>
                <c:pt idx="85">
                  <c:v>0.28867513459481542</c:v>
                </c:pt>
                <c:pt idx="86">
                  <c:v>26.703620228975197</c:v>
                </c:pt>
                <c:pt idx="87">
                  <c:v>42.063444144926287</c:v>
                </c:pt>
                <c:pt idx="88">
                  <c:v>42.665364563464514</c:v>
                </c:pt>
                <c:pt idx="89">
                  <c:v>42.936969307734486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9-450C-B862-1E107E9AF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58527"/>
        <c:axId val="1585760607"/>
      </c:lineChart>
      <c:catAx>
        <c:axId val="453191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6127"/>
        <c:crosses val="autoZero"/>
        <c:auto val="1"/>
        <c:lblAlgn val="ctr"/>
        <c:lblOffset val="100"/>
        <c:noMultiLvlLbl val="0"/>
      </c:catAx>
      <c:valAx>
        <c:axId val="45319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1967"/>
        <c:crosses val="autoZero"/>
        <c:crossBetween val="between"/>
      </c:valAx>
      <c:valAx>
        <c:axId val="15857606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758527"/>
        <c:crosses val="max"/>
        <c:crossBetween val="between"/>
      </c:valAx>
      <c:catAx>
        <c:axId val="1585758527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760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Vágópont-keresés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'idosor (20210305) (2)'!$B$4</c:f>
              <c:strCache>
                <c:ptCount val="1"/>
                <c:pt idx="0">
                  <c:v>rnd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'idosor (20210305) (2)'!$B$5:$B$94</c:f>
              <c:numCache>
                <c:formatCode>General</c:formatCode>
                <c:ptCount val="90"/>
                <c:pt idx="0">
                  <c:v>23</c:v>
                </c:pt>
                <c:pt idx="1">
                  <c:v>27</c:v>
                </c:pt>
                <c:pt idx="2">
                  <c:v>30</c:v>
                </c:pt>
                <c:pt idx="3">
                  <c:v>24</c:v>
                </c:pt>
                <c:pt idx="4">
                  <c:v>23</c:v>
                </c:pt>
                <c:pt idx="5">
                  <c:v>28</c:v>
                </c:pt>
                <c:pt idx="6">
                  <c:v>20</c:v>
                </c:pt>
                <c:pt idx="7">
                  <c:v>20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27</c:v>
                </c:pt>
                <c:pt idx="12">
                  <c:v>30</c:v>
                </c:pt>
                <c:pt idx="13">
                  <c:v>30</c:v>
                </c:pt>
                <c:pt idx="14">
                  <c:v>24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23</c:v>
                </c:pt>
                <c:pt idx="25">
                  <c:v>29</c:v>
                </c:pt>
                <c:pt idx="26">
                  <c:v>30</c:v>
                </c:pt>
                <c:pt idx="27">
                  <c:v>30</c:v>
                </c:pt>
                <c:pt idx="28">
                  <c:v>27</c:v>
                </c:pt>
                <c:pt idx="29">
                  <c:v>24</c:v>
                </c:pt>
                <c:pt idx="30">
                  <c:v>22</c:v>
                </c:pt>
                <c:pt idx="31">
                  <c:v>26</c:v>
                </c:pt>
                <c:pt idx="32">
                  <c:v>29</c:v>
                </c:pt>
                <c:pt idx="33">
                  <c:v>82</c:v>
                </c:pt>
                <c:pt idx="34">
                  <c:v>88</c:v>
                </c:pt>
                <c:pt idx="35">
                  <c:v>96</c:v>
                </c:pt>
                <c:pt idx="36">
                  <c:v>91</c:v>
                </c:pt>
                <c:pt idx="37">
                  <c:v>91</c:v>
                </c:pt>
                <c:pt idx="38">
                  <c:v>83</c:v>
                </c:pt>
                <c:pt idx="39">
                  <c:v>89</c:v>
                </c:pt>
                <c:pt idx="40">
                  <c:v>84</c:v>
                </c:pt>
                <c:pt idx="41">
                  <c:v>97</c:v>
                </c:pt>
                <c:pt idx="42">
                  <c:v>87</c:v>
                </c:pt>
                <c:pt idx="43">
                  <c:v>97</c:v>
                </c:pt>
                <c:pt idx="44">
                  <c:v>81</c:v>
                </c:pt>
                <c:pt idx="45">
                  <c:v>95</c:v>
                </c:pt>
                <c:pt idx="46">
                  <c:v>92</c:v>
                </c:pt>
                <c:pt idx="47">
                  <c:v>84</c:v>
                </c:pt>
                <c:pt idx="48">
                  <c:v>81</c:v>
                </c:pt>
                <c:pt idx="49">
                  <c:v>95</c:v>
                </c:pt>
                <c:pt idx="50">
                  <c:v>87</c:v>
                </c:pt>
                <c:pt idx="51">
                  <c:v>96</c:v>
                </c:pt>
                <c:pt idx="52">
                  <c:v>96</c:v>
                </c:pt>
                <c:pt idx="53">
                  <c:v>99</c:v>
                </c:pt>
                <c:pt idx="54">
                  <c:v>80</c:v>
                </c:pt>
                <c:pt idx="55">
                  <c:v>98</c:v>
                </c:pt>
                <c:pt idx="56">
                  <c:v>98</c:v>
                </c:pt>
                <c:pt idx="57">
                  <c:v>82</c:v>
                </c:pt>
                <c:pt idx="58">
                  <c:v>84</c:v>
                </c:pt>
                <c:pt idx="59">
                  <c:v>98</c:v>
                </c:pt>
                <c:pt idx="60">
                  <c:v>94</c:v>
                </c:pt>
                <c:pt idx="61">
                  <c:v>93</c:v>
                </c:pt>
                <c:pt idx="62">
                  <c:v>89</c:v>
                </c:pt>
                <c:pt idx="63">
                  <c:v>80</c:v>
                </c:pt>
                <c:pt idx="64">
                  <c:v>96</c:v>
                </c:pt>
                <c:pt idx="65">
                  <c:v>22</c:v>
                </c:pt>
                <c:pt idx="66">
                  <c:v>28</c:v>
                </c:pt>
                <c:pt idx="67">
                  <c:v>29</c:v>
                </c:pt>
                <c:pt idx="68">
                  <c:v>26</c:v>
                </c:pt>
                <c:pt idx="69">
                  <c:v>30</c:v>
                </c:pt>
                <c:pt idx="70">
                  <c:v>23</c:v>
                </c:pt>
                <c:pt idx="71">
                  <c:v>20</c:v>
                </c:pt>
                <c:pt idx="72">
                  <c:v>20</c:v>
                </c:pt>
                <c:pt idx="73">
                  <c:v>29</c:v>
                </c:pt>
                <c:pt idx="74">
                  <c:v>23</c:v>
                </c:pt>
                <c:pt idx="75">
                  <c:v>26</c:v>
                </c:pt>
                <c:pt idx="76">
                  <c:v>29</c:v>
                </c:pt>
                <c:pt idx="77">
                  <c:v>23</c:v>
                </c:pt>
                <c:pt idx="78">
                  <c:v>21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29</c:v>
                </c:pt>
                <c:pt idx="83">
                  <c:v>25</c:v>
                </c:pt>
                <c:pt idx="84">
                  <c:v>23</c:v>
                </c:pt>
                <c:pt idx="85">
                  <c:v>29</c:v>
                </c:pt>
                <c:pt idx="86">
                  <c:v>26</c:v>
                </c:pt>
                <c:pt idx="87">
                  <c:v>23</c:v>
                </c:pt>
                <c:pt idx="88">
                  <c:v>23</c:v>
                </c:pt>
                <c:pt idx="8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3-4BF7-AA4D-8250940D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3191967"/>
        <c:axId val="453196127"/>
      </c:barChart>
      <c:lineChart>
        <c:grouping val="standard"/>
        <c:varyColors val="0"/>
        <c:ser>
          <c:idx val="1"/>
          <c:order val="1"/>
          <c:tx>
            <c:strRef>
              <c:f>'idosor (20210305) (2)'!$C$4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(2)'!$C$5:$C$94</c:f>
              <c:numCache>
                <c:formatCode>General</c:formatCode>
                <c:ptCount val="90"/>
                <c:pt idx="9">
                  <c:v>75.2</c:v>
                </c:pt>
                <c:pt idx="10">
                  <c:v>69.7</c:v>
                </c:pt>
                <c:pt idx="11">
                  <c:v>60.2</c:v>
                </c:pt>
                <c:pt idx="12">
                  <c:v>54.2</c:v>
                </c:pt>
                <c:pt idx="13">
                  <c:v>49.2</c:v>
                </c:pt>
                <c:pt idx="14">
                  <c:v>42.2</c:v>
                </c:pt>
                <c:pt idx="15">
                  <c:v>37.200000000000003</c:v>
                </c:pt>
                <c:pt idx="16">
                  <c:v>39.200000000000003</c:v>
                </c:pt>
                <c:pt idx="17">
                  <c:v>32.200000000000003</c:v>
                </c:pt>
                <c:pt idx="18">
                  <c:v>24.2</c:v>
                </c:pt>
                <c:pt idx="19">
                  <c:v>18.2</c:v>
                </c:pt>
                <c:pt idx="20">
                  <c:v>20.2</c:v>
                </c:pt>
                <c:pt idx="21">
                  <c:v>9.1999999999999993</c:v>
                </c:pt>
                <c:pt idx="22">
                  <c:v>5.2</c:v>
                </c:pt>
                <c:pt idx="23">
                  <c:v>0</c:v>
                </c:pt>
                <c:pt idx="24">
                  <c:v>-6.8</c:v>
                </c:pt>
                <c:pt idx="25">
                  <c:v>-12.8</c:v>
                </c:pt>
                <c:pt idx="26">
                  <c:v>-16.8</c:v>
                </c:pt>
                <c:pt idx="27">
                  <c:v>-21.8</c:v>
                </c:pt>
                <c:pt idx="28">
                  <c:v>-27.8</c:v>
                </c:pt>
                <c:pt idx="29">
                  <c:v>-32.799999999999997</c:v>
                </c:pt>
                <c:pt idx="30">
                  <c:v>-38.799999999999997</c:v>
                </c:pt>
                <c:pt idx="31">
                  <c:v>-50.8</c:v>
                </c:pt>
                <c:pt idx="32">
                  <c:v>-62.3</c:v>
                </c:pt>
                <c:pt idx="33">
                  <c:v>3.2</c:v>
                </c:pt>
                <c:pt idx="34">
                  <c:v>3.2</c:v>
                </c:pt>
                <c:pt idx="35">
                  <c:v>3.2</c:v>
                </c:pt>
                <c:pt idx="36">
                  <c:v>3.2</c:v>
                </c:pt>
                <c:pt idx="37">
                  <c:v>3.2</c:v>
                </c:pt>
                <c:pt idx="38">
                  <c:v>3.2</c:v>
                </c:pt>
                <c:pt idx="39">
                  <c:v>3.2</c:v>
                </c:pt>
                <c:pt idx="40">
                  <c:v>3.7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3.2</c:v>
                </c:pt>
                <c:pt idx="46">
                  <c:v>3.2</c:v>
                </c:pt>
                <c:pt idx="47">
                  <c:v>3.2</c:v>
                </c:pt>
                <c:pt idx="48">
                  <c:v>3.2</c:v>
                </c:pt>
                <c:pt idx="49">
                  <c:v>3.2</c:v>
                </c:pt>
                <c:pt idx="50">
                  <c:v>3.2</c:v>
                </c:pt>
                <c:pt idx="51">
                  <c:v>3.2</c:v>
                </c:pt>
                <c:pt idx="52">
                  <c:v>3.2</c:v>
                </c:pt>
                <c:pt idx="53">
                  <c:v>3.2</c:v>
                </c:pt>
                <c:pt idx="54">
                  <c:v>3.2</c:v>
                </c:pt>
                <c:pt idx="55">
                  <c:v>3.2</c:v>
                </c:pt>
                <c:pt idx="56">
                  <c:v>3.2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  <c:pt idx="64">
                  <c:v>-68.8</c:v>
                </c:pt>
                <c:pt idx="65">
                  <c:v>-67.8</c:v>
                </c:pt>
                <c:pt idx="66">
                  <c:v>-60.8</c:v>
                </c:pt>
                <c:pt idx="67">
                  <c:v>-55.8</c:v>
                </c:pt>
                <c:pt idx="68">
                  <c:v>-46.8</c:v>
                </c:pt>
                <c:pt idx="69">
                  <c:v>-42.8</c:v>
                </c:pt>
                <c:pt idx="70">
                  <c:v>-37.799999999999997</c:v>
                </c:pt>
                <c:pt idx="71">
                  <c:v>-36.799999999999997</c:v>
                </c:pt>
                <c:pt idx="72">
                  <c:v>-59.8</c:v>
                </c:pt>
                <c:pt idx="73">
                  <c:v>-49.8</c:v>
                </c:pt>
                <c:pt idx="74">
                  <c:v>-40.799999999999997</c:v>
                </c:pt>
                <c:pt idx="75">
                  <c:v>-31.8</c:v>
                </c:pt>
                <c:pt idx="76">
                  <c:v>-26.8</c:v>
                </c:pt>
                <c:pt idx="77">
                  <c:v>-16.8</c:v>
                </c:pt>
                <c:pt idx="78">
                  <c:v>-11.8</c:v>
                </c:pt>
                <c:pt idx="79">
                  <c:v>-5.8</c:v>
                </c:pt>
                <c:pt idx="80">
                  <c:v>-0.8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41.2</c:v>
                </c:pt>
                <c:pt idx="85">
                  <c:v>41.2</c:v>
                </c:pt>
                <c:pt idx="86">
                  <c:v>42.2</c:v>
                </c:pt>
                <c:pt idx="87">
                  <c:v>42.2</c:v>
                </c:pt>
                <c:pt idx="88">
                  <c:v>46.2</c:v>
                </c:pt>
                <c:pt idx="89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3-4BF7-AA4D-8250940D9B38}"/>
            </c:ext>
          </c:extLst>
        </c:ser>
        <c:ser>
          <c:idx val="2"/>
          <c:order val="2"/>
          <c:tx>
            <c:strRef>
              <c:f>'idosor (20210305) (2)'!$D$4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(2)'!$D$5:$D$94</c:f>
              <c:numCache>
                <c:formatCode>General</c:formatCode>
                <c:ptCount val="90"/>
                <c:pt idx="9">
                  <c:v>19.8</c:v>
                </c:pt>
                <c:pt idx="10">
                  <c:v>22</c:v>
                </c:pt>
                <c:pt idx="11">
                  <c:v>22.8</c:v>
                </c:pt>
                <c:pt idx="12">
                  <c:v>24</c:v>
                </c:pt>
                <c:pt idx="13">
                  <c:v>25</c:v>
                </c:pt>
                <c:pt idx="14">
                  <c:v>26.4</c:v>
                </c:pt>
                <c:pt idx="15">
                  <c:v>27.4</c:v>
                </c:pt>
                <c:pt idx="16">
                  <c:v>27</c:v>
                </c:pt>
                <c:pt idx="17">
                  <c:v>28.4</c:v>
                </c:pt>
                <c:pt idx="18">
                  <c:v>30</c:v>
                </c:pt>
                <c:pt idx="19">
                  <c:v>31.2</c:v>
                </c:pt>
                <c:pt idx="20">
                  <c:v>30.8</c:v>
                </c:pt>
                <c:pt idx="21">
                  <c:v>33</c:v>
                </c:pt>
                <c:pt idx="22">
                  <c:v>33.799999999999997</c:v>
                </c:pt>
                <c:pt idx="23">
                  <c:v>35</c:v>
                </c:pt>
                <c:pt idx="24">
                  <c:v>36.200000000000003</c:v>
                </c:pt>
                <c:pt idx="25">
                  <c:v>37.4</c:v>
                </c:pt>
                <c:pt idx="26">
                  <c:v>38.200000000000003</c:v>
                </c:pt>
                <c:pt idx="27">
                  <c:v>39.200000000000003</c:v>
                </c:pt>
                <c:pt idx="28">
                  <c:v>40.4</c:v>
                </c:pt>
                <c:pt idx="29">
                  <c:v>41.4</c:v>
                </c:pt>
                <c:pt idx="30">
                  <c:v>42.6</c:v>
                </c:pt>
                <c:pt idx="31">
                  <c:v>45</c:v>
                </c:pt>
                <c:pt idx="32">
                  <c:v>46</c:v>
                </c:pt>
                <c:pt idx="33">
                  <c:v>36.200000000000003</c:v>
                </c:pt>
                <c:pt idx="34">
                  <c:v>33.200000000000003</c:v>
                </c:pt>
                <c:pt idx="35">
                  <c:v>27</c:v>
                </c:pt>
                <c:pt idx="36">
                  <c:v>25.4</c:v>
                </c:pt>
                <c:pt idx="37">
                  <c:v>24.8</c:v>
                </c:pt>
                <c:pt idx="38">
                  <c:v>24.6</c:v>
                </c:pt>
                <c:pt idx="39">
                  <c:v>24.2</c:v>
                </c:pt>
                <c:pt idx="40">
                  <c:v>23.8</c:v>
                </c:pt>
                <c:pt idx="41">
                  <c:v>21</c:v>
                </c:pt>
                <c:pt idx="42">
                  <c:v>20.6</c:v>
                </c:pt>
                <c:pt idx="43">
                  <c:v>20.2</c:v>
                </c:pt>
                <c:pt idx="44">
                  <c:v>19.8</c:v>
                </c:pt>
                <c:pt idx="45">
                  <c:v>19.600000000000001</c:v>
                </c:pt>
                <c:pt idx="46">
                  <c:v>19.2</c:v>
                </c:pt>
                <c:pt idx="47">
                  <c:v>19</c:v>
                </c:pt>
                <c:pt idx="48">
                  <c:v>18.600000000000001</c:v>
                </c:pt>
                <c:pt idx="49">
                  <c:v>18.2</c:v>
                </c:pt>
                <c:pt idx="50">
                  <c:v>18.399999999999999</c:v>
                </c:pt>
                <c:pt idx="51">
                  <c:v>18.8</c:v>
                </c:pt>
                <c:pt idx="52">
                  <c:v>19.399999999999999</c:v>
                </c:pt>
                <c:pt idx="53">
                  <c:v>18.8</c:v>
                </c:pt>
                <c:pt idx="54">
                  <c:v>19.2</c:v>
                </c:pt>
                <c:pt idx="55">
                  <c:v>19.600000000000001</c:v>
                </c:pt>
                <c:pt idx="56">
                  <c:v>20</c:v>
                </c:pt>
                <c:pt idx="57">
                  <c:v>20.399999999999999</c:v>
                </c:pt>
                <c:pt idx="58">
                  <c:v>20.8</c:v>
                </c:pt>
                <c:pt idx="59">
                  <c:v>25</c:v>
                </c:pt>
                <c:pt idx="60">
                  <c:v>26.2</c:v>
                </c:pt>
                <c:pt idx="61">
                  <c:v>30</c:v>
                </c:pt>
                <c:pt idx="62">
                  <c:v>32</c:v>
                </c:pt>
                <c:pt idx="63">
                  <c:v>34.6</c:v>
                </c:pt>
                <c:pt idx="64">
                  <c:v>48.6</c:v>
                </c:pt>
                <c:pt idx="65">
                  <c:v>48.2</c:v>
                </c:pt>
                <c:pt idx="66">
                  <c:v>47</c:v>
                </c:pt>
                <c:pt idx="67">
                  <c:v>46</c:v>
                </c:pt>
                <c:pt idx="68">
                  <c:v>44.2</c:v>
                </c:pt>
                <c:pt idx="69">
                  <c:v>43.4</c:v>
                </c:pt>
                <c:pt idx="70">
                  <c:v>42.4</c:v>
                </c:pt>
                <c:pt idx="71">
                  <c:v>42.2</c:v>
                </c:pt>
                <c:pt idx="72">
                  <c:v>54</c:v>
                </c:pt>
                <c:pt idx="73">
                  <c:v>52</c:v>
                </c:pt>
                <c:pt idx="74">
                  <c:v>50.2</c:v>
                </c:pt>
                <c:pt idx="75">
                  <c:v>48.4</c:v>
                </c:pt>
                <c:pt idx="76">
                  <c:v>47.4</c:v>
                </c:pt>
                <c:pt idx="77">
                  <c:v>45.4</c:v>
                </c:pt>
                <c:pt idx="78">
                  <c:v>44.4</c:v>
                </c:pt>
                <c:pt idx="79">
                  <c:v>43.2</c:v>
                </c:pt>
                <c:pt idx="80">
                  <c:v>42.2</c:v>
                </c:pt>
                <c:pt idx="81">
                  <c:v>42</c:v>
                </c:pt>
                <c:pt idx="82">
                  <c:v>39.4</c:v>
                </c:pt>
                <c:pt idx="83">
                  <c:v>38</c:v>
                </c:pt>
                <c:pt idx="84">
                  <c:v>36.799999999999997</c:v>
                </c:pt>
                <c:pt idx="85">
                  <c:v>36.799999999999997</c:v>
                </c:pt>
                <c:pt idx="86">
                  <c:v>36.6</c:v>
                </c:pt>
                <c:pt idx="87">
                  <c:v>36.6</c:v>
                </c:pt>
                <c:pt idx="88">
                  <c:v>35.799999999999997</c:v>
                </c:pt>
                <c:pt idx="89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E3-4BF7-AA4D-8250940D9B38}"/>
            </c:ext>
          </c:extLst>
        </c:ser>
        <c:ser>
          <c:idx val="3"/>
          <c:order val="3"/>
          <c:tx>
            <c:strRef>
              <c:f>'idosor (20210305) (2)'!$E$4</c:f>
              <c:strCache>
                <c:ptCount val="1"/>
                <c:pt idx="0">
                  <c:v>szórás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(2)'!$E$5:$E$94</c:f>
              <c:numCache>
                <c:formatCode>General</c:formatCode>
                <c:ptCount val="90"/>
                <c:pt idx="11">
                  <c:v>7.5883682918881403</c:v>
                </c:pt>
                <c:pt idx="12">
                  <c:v>7.8155827251288841</c:v>
                </c:pt>
                <c:pt idx="13">
                  <c:v>5.5075705472861021</c:v>
                </c:pt>
                <c:pt idx="14">
                  <c:v>6.0277137733416453</c:v>
                </c:pt>
                <c:pt idx="15">
                  <c:v>6.0277137733416453</c:v>
                </c:pt>
                <c:pt idx="16">
                  <c:v>2.5166114784235831</c:v>
                </c:pt>
                <c:pt idx="17">
                  <c:v>3.6055512754639891</c:v>
                </c:pt>
                <c:pt idx="18">
                  <c:v>7.5055534994651145</c:v>
                </c:pt>
                <c:pt idx="19">
                  <c:v>7.0237691685684709</c:v>
                </c:pt>
                <c:pt idx="20">
                  <c:v>3.0550504633038997</c:v>
                </c:pt>
                <c:pt idx="21">
                  <c:v>5.8594652770823235</c:v>
                </c:pt>
                <c:pt idx="22">
                  <c:v>7.7674534651540261</c:v>
                </c:pt>
                <c:pt idx="23">
                  <c:v>2.8284271247461925</c:v>
                </c:pt>
                <c:pt idx="24">
                  <c:v>8.4852813742385695</c:v>
                </c:pt>
                <c:pt idx="25">
                  <c:v>4.2426406871192848</c:v>
                </c:pt>
                <c:pt idx="26">
                  <c:v>5.0332229568471618</c:v>
                </c:pt>
                <c:pt idx="27">
                  <c:v>4.5092497528228863</c:v>
                </c:pt>
                <c:pt idx="28">
                  <c:v>5.507570547286095</c:v>
                </c:pt>
                <c:pt idx="29">
                  <c:v>5.507570547286095</c:v>
                </c:pt>
                <c:pt idx="30">
                  <c:v>5.5075705472861154</c:v>
                </c:pt>
                <c:pt idx="31">
                  <c:v>9.1651513899117045</c:v>
                </c:pt>
                <c:pt idx="32">
                  <c:v>11.750886491381573</c:v>
                </c:pt>
                <c:pt idx="33">
                  <c:v>34.972608328995612</c:v>
                </c:pt>
                <c:pt idx="34">
                  <c:v>37.816442631920481</c:v>
                </c:pt>
                <c:pt idx="35">
                  <c:v>5.4389598220420729E-16</c:v>
                </c:pt>
                <c:pt idx="36">
                  <c:v>5.4389598220420729E-16</c:v>
                </c:pt>
                <c:pt idx="37">
                  <c:v>5.4389598220420729E-16</c:v>
                </c:pt>
                <c:pt idx="38">
                  <c:v>5.4389598220420729E-16</c:v>
                </c:pt>
                <c:pt idx="39">
                  <c:v>5.4389598220420729E-16</c:v>
                </c:pt>
                <c:pt idx="40">
                  <c:v>0.28867513459481287</c:v>
                </c:pt>
                <c:pt idx="41">
                  <c:v>0.28867513459481287</c:v>
                </c:pt>
                <c:pt idx="42">
                  <c:v>0.28867513459481287</c:v>
                </c:pt>
                <c:pt idx="43">
                  <c:v>5.4389598220420729E-16</c:v>
                </c:pt>
                <c:pt idx="44">
                  <c:v>5.4389598220420729E-16</c:v>
                </c:pt>
                <c:pt idx="45">
                  <c:v>5.4389598220420729E-16</c:v>
                </c:pt>
                <c:pt idx="46">
                  <c:v>5.4389598220420729E-16</c:v>
                </c:pt>
                <c:pt idx="47">
                  <c:v>5.4389598220420729E-16</c:v>
                </c:pt>
                <c:pt idx="48">
                  <c:v>5.4389598220420729E-16</c:v>
                </c:pt>
                <c:pt idx="49">
                  <c:v>5.4389598220420729E-16</c:v>
                </c:pt>
                <c:pt idx="50">
                  <c:v>5.4389598220420729E-16</c:v>
                </c:pt>
                <c:pt idx="51">
                  <c:v>5.4389598220420729E-16</c:v>
                </c:pt>
                <c:pt idx="52">
                  <c:v>5.4389598220420729E-16</c:v>
                </c:pt>
                <c:pt idx="53">
                  <c:v>5.4389598220420729E-16</c:v>
                </c:pt>
                <c:pt idx="54">
                  <c:v>5.4389598220420729E-16</c:v>
                </c:pt>
                <c:pt idx="55">
                  <c:v>5.4389598220420729E-16</c:v>
                </c:pt>
                <c:pt idx="56">
                  <c:v>5.4389598220420729E-16</c:v>
                </c:pt>
                <c:pt idx="57">
                  <c:v>5.4389598220420729E-16</c:v>
                </c:pt>
                <c:pt idx="58">
                  <c:v>5.4389598220420729E-16</c:v>
                </c:pt>
                <c:pt idx="59">
                  <c:v>5.4389598220420729E-16</c:v>
                </c:pt>
                <c:pt idx="60">
                  <c:v>5.4389598220420729E-16</c:v>
                </c:pt>
                <c:pt idx="61">
                  <c:v>5.4389598220420729E-16</c:v>
                </c:pt>
                <c:pt idx="62">
                  <c:v>5.4389598220420729E-16</c:v>
                </c:pt>
                <c:pt idx="63">
                  <c:v>5.4389598220420729E-16</c:v>
                </c:pt>
                <c:pt idx="64">
                  <c:v>41.569219381653049</c:v>
                </c:pt>
                <c:pt idx="65">
                  <c:v>41.283572196859772</c:v>
                </c:pt>
                <c:pt idx="66">
                  <c:v>4.358898943540674</c:v>
                </c:pt>
                <c:pt idx="67">
                  <c:v>6.0277137733417083</c:v>
                </c:pt>
                <c:pt idx="68">
                  <c:v>7.0945988845976942</c:v>
                </c:pt>
                <c:pt idx="69">
                  <c:v>6.6583281184794725</c:v>
                </c:pt>
                <c:pt idx="70">
                  <c:v>4.5092497528228943</c:v>
                </c:pt>
                <c:pt idx="71">
                  <c:v>3.214550253664318</c:v>
                </c:pt>
                <c:pt idx="72">
                  <c:v>13.000000000000018</c:v>
                </c:pt>
                <c:pt idx="73">
                  <c:v>11.532562594670816</c:v>
                </c:pt>
                <c:pt idx="74">
                  <c:v>9.5043849529222246</c:v>
                </c:pt>
                <c:pt idx="75">
                  <c:v>9</c:v>
                </c:pt>
                <c:pt idx="76">
                  <c:v>7.0945988845975982</c:v>
                </c:pt>
                <c:pt idx="77">
                  <c:v>7.637626158259728</c:v>
                </c:pt>
                <c:pt idx="78">
                  <c:v>7.6376261582597245</c:v>
                </c:pt>
                <c:pt idx="79">
                  <c:v>5.507570547286103</c:v>
                </c:pt>
                <c:pt idx="80">
                  <c:v>5.5075705472861003</c:v>
                </c:pt>
                <c:pt idx="81">
                  <c:v>3.5355339059327382</c:v>
                </c:pt>
                <c:pt idx="85">
                  <c:v>0</c:v>
                </c:pt>
                <c:pt idx="86">
                  <c:v>0.57735026918962584</c:v>
                </c:pt>
                <c:pt idx="87">
                  <c:v>0.57735026918962584</c:v>
                </c:pt>
                <c:pt idx="88">
                  <c:v>2.3094010767585029</c:v>
                </c:pt>
                <c:pt idx="89">
                  <c:v>4.5092497528228943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8-4804-B61A-2EDE6BB6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58527"/>
        <c:axId val="1585760607"/>
      </c:lineChart>
      <c:catAx>
        <c:axId val="453191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6127"/>
        <c:crosses val="autoZero"/>
        <c:auto val="1"/>
        <c:lblAlgn val="ctr"/>
        <c:lblOffset val="100"/>
        <c:noMultiLvlLbl val="0"/>
      </c:catAx>
      <c:valAx>
        <c:axId val="45319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1967"/>
        <c:crosses val="autoZero"/>
        <c:crossBetween val="between"/>
      </c:valAx>
      <c:valAx>
        <c:axId val="15857606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758527"/>
        <c:crosses val="max"/>
        <c:crossBetween val="between"/>
      </c:valAx>
      <c:catAx>
        <c:axId val="1585758527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760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Vágópont-keresés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'idosor (20210305) (3)'!$B$4</c:f>
              <c:strCache>
                <c:ptCount val="1"/>
                <c:pt idx="0">
                  <c:v>rnd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'idosor (20210305) (3)'!$B$5:$B$94</c:f>
              <c:numCache>
                <c:formatCode>General</c:formatCode>
                <c:ptCount val="90"/>
                <c:pt idx="0">
                  <c:v>23</c:v>
                </c:pt>
                <c:pt idx="1">
                  <c:v>27</c:v>
                </c:pt>
                <c:pt idx="2">
                  <c:v>30</c:v>
                </c:pt>
                <c:pt idx="3">
                  <c:v>24</c:v>
                </c:pt>
                <c:pt idx="4">
                  <c:v>23</c:v>
                </c:pt>
                <c:pt idx="5">
                  <c:v>28</c:v>
                </c:pt>
                <c:pt idx="6">
                  <c:v>20</c:v>
                </c:pt>
                <c:pt idx="7">
                  <c:v>20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27</c:v>
                </c:pt>
                <c:pt idx="12">
                  <c:v>30</c:v>
                </c:pt>
                <c:pt idx="13">
                  <c:v>30</c:v>
                </c:pt>
                <c:pt idx="14">
                  <c:v>24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23</c:v>
                </c:pt>
                <c:pt idx="25">
                  <c:v>29</c:v>
                </c:pt>
                <c:pt idx="26">
                  <c:v>30</c:v>
                </c:pt>
                <c:pt idx="27">
                  <c:v>30</c:v>
                </c:pt>
                <c:pt idx="28">
                  <c:v>27</c:v>
                </c:pt>
                <c:pt idx="29">
                  <c:v>24</c:v>
                </c:pt>
                <c:pt idx="30">
                  <c:v>22</c:v>
                </c:pt>
                <c:pt idx="31">
                  <c:v>26</c:v>
                </c:pt>
                <c:pt idx="32">
                  <c:v>29</c:v>
                </c:pt>
                <c:pt idx="33">
                  <c:v>23</c:v>
                </c:pt>
                <c:pt idx="34">
                  <c:v>27</c:v>
                </c:pt>
                <c:pt idx="35">
                  <c:v>30</c:v>
                </c:pt>
                <c:pt idx="36">
                  <c:v>24</c:v>
                </c:pt>
                <c:pt idx="37">
                  <c:v>23</c:v>
                </c:pt>
                <c:pt idx="38">
                  <c:v>28</c:v>
                </c:pt>
                <c:pt idx="39">
                  <c:v>20</c:v>
                </c:pt>
                <c:pt idx="40">
                  <c:v>20</c:v>
                </c:pt>
                <c:pt idx="41">
                  <c:v>29</c:v>
                </c:pt>
                <c:pt idx="42">
                  <c:v>24</c:v>
                </c:pt>
                <c:pt idx="43">
                  <c:v>20</c:v>
                </c:pt>
                <c:pt idx="44">
                  <c:v>27</c:v>
                </c:pt>
                <c:pt idx="45">
                  <c:v>30</c:v>
                </c:pt>
                <c:pt idx="46">
                  <c:v>30</c:v>
                </c:pt>
                <c:pt idx="47">
                  <c:v>24</c:v>
                </c:pt>
                <c:pt idx="48">
                  <c:v>30</c:v>
                </c:pt>
                <c:pt idx="49">
                  <c:v>20</c:v>
                </c:pt>
                <c:pt idx="50">
                  <c:v>87</c:v>
                </c:pt>
                <c:pt idx="51">
                  <c:v>96</c:v>
                </c:pt>
                <c:pt idx="52">
                  <c:v>96</c:v>
                </c:pt>
                <c:pt idx="53">
                  <c:v>99</c:v>
                </c:pt>
                <c:pt idx="54">
                  <c:v>80</c:v>
                </c:pt>
                <c:pt idx="55">
                  <c:v>98</c:v>
                </c:pt>
                <c:pt idx="56">
                  <c:v>98</c:v>
                </c:pt>
                <c:pt idx="57">
                  <c:v>82</c:v>
                </c:pt>
                <c:pt idx="58">
                  <c:v>84</c:v>
                </c:pt>
                <c:pt idx="59">
                  <c:v>98</c:v>
                </c:pt>
                <c:pt idx="60">
                  <c:v>94</c:v>
                </c:pt>
                <c:pt idx="61">
                  <c:v>93</c:v>
                </c:pt>
                <c:pt idx="62">
                  <c:v>89</c:v>
                </c:pt>
                <c:pt idx="63">
                  <c:v>80</c:v>
                </c:pt>
                <c:pt idx="64">
                  <c:v>96</c:v>
                </c:pt>
                <c:pt idx="65">
                  <c:v>87</c:v>
                </c:pt>
                <c:pt idx="66">
                  <c:v>96</c:v>
                </c:pt>
                <c:pt idx="67">
                  <c:v>96</c:v>
                </c:pt>
                <c:pt idx="68">
                  <c:v>99</c:v>
                </c:pt>
                <c:pt idx="69">
                  <c:v>80</c:v>
                </c:pt>
                <c:pt idx="70">
                  <c:v>98</c:v>
                </c:pt>
                <c:pt idx="71">
                  <c:v>98</c:v>
                </c:pt>
                <c:pt idx="72">
                  <c:v>82</c:v>
                </c:pt>
                <c:pt idx="73">
                  <c:v>84</c:v>
                </c:pt>
                <c:pt idx="74">
                  <c:v>98</c:v>
                </c:pt>
                <c:pt idx="75">
                  <c:v>94</c:v>
                </c:pt>
                <c:pt idx="76">
                  <c:v>93</c:v>
                </c:pt>
                <c:pt idx="77">
                  <c:v>89</c:v>
                </c:pt>
                <c:pt idx="78">
                  <c:v>80</c:v>
                </c:pt>
                <c:pt idx="79">
                  <c:v>96</c:v>
                </c:pt>
                <c:pt idx="80">
                  <c:v>87</c:v>
                </c:pt>
                <c:pt idx="81">
                  <c:v>96</c:v>
                </c:pt>
                <c:pt idx="82">
                  <c:v>96</c:v>
                </c:pt>
                <c:pt idx="83">
                  <c:v>99</c:v>
                </c:pt>
                <c:pt idx="84">
                  <c:v>80</c:v>
                </c:pt>
                <c:pt idx="85">
                  <c:v>98</c:v>
                </c:pt>
                <c:pt idx="86">
                  <c:v>98</c:v>
                </c:pt>
                <c:pt idx="87">
                  <c:v>82</c:v>
                </c:pt>
                <c:pt idx="88">
                  <c:v>84</c:v>
                </c:pt>
                <c:pt idx="8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D-417F-9A3C-31ECFDDD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3191967"/>
        <c:axId val="453196127"/>
      </c:barChart>
      <c:lineChart>
        <c:grouping val="standard"/>
        <c:varyColors val="0"/>
        <c:ser>
          <c:idx val="1"/>
          <c:order val="1"/>
          <c:tx>
            <c:strRef>
              <c:f>'idosor (20210305) (3)'!$C$4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(3)'!$C$5:$C$94</c:f>
              <c:numCache>
                <c:formatCode>General</c:formatCode>
                <c:ptCount val="90"/>
                <c:pt idx="9">
                  <c:v>0.3</c:v>
                </c:pt>
                <c:pt idx="10">
                  <c:v>0.3</c:v>
                </c:pt>
                <c:pt idx="11">
                  <c:v>27.3</c:v>
                </c:pt>
                <c:pt idx="12">
                  <c:v>-20.2</c:v>
                </c:pt>
                <c:pt idx="13">
                  <c:v>-26.7</c:v>
                </c:pt>
                <c:pt idx="14">
                  <c:v>5.3</c:v>
                </c:pt>
                <c:pt idx="15">
                  <c:v>0.3</c:v>
                </c:pt>
                <c:pt idx="16">
                  <c:v>0.3</c:v>
                </c:pt>
                <c:pt idx="17">
                  <c:v>-0.7</c:v>
                </c:pt>
                <c:pt idx="18">
                  <c:v>1.3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  <c:pt idx="76">
                  <c:v>0.3</c:v>
                </c:pt>
                <c:pt idx="77">
                  <c:v>-10.7</c:v>
                </c:pt>
                <c:pt idx="78">
                  <c:v>11.3</c:v>
                </c:pt>
                <c:pt idx="79">
                  <c:v>0.8</c:v>
                </c:pt>
                <c:pt idx="80">
                  <c:v>0.3</c:v>
                </c:pt>
                <c:pt idx="81">
                  <c:v>-0.2</c:v>
                </c:pt>
                <c:pt idx="82">
                  <c:v>0.3</c:v>
                </c:pt>
                <c:pt idx="83">
                  <c:v>-23.7</c:v>
                </c:pt>
                <c:pt idx="84">
                  <c:v>24.3</c:v>
                </c:pt>
                <c:pt idx="85">
                  <c:v>0.3</c:v>
                </c:pt>
                <c:pt idx="86">
                  <c:v>-33.700000000000003</c:v>
                </c:pt>
                <c:pt idx="87">
                  <c:v>-7.7</c:v>
                </c:pt>
                <c:pt idx="88">
                  <c:v>34.299999999999997</c:v>
                </c:pt>
                <c:pt idx="89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5D-417F-9A3C-31ECFDDDB685}"/>
            </c:ext>
          </c:extLst>
        </c:ser>
        <c:ser>
          <c:idx val="2"/>
          <c:order val="2"/>
          <c:tx>
            <c:strRef>
              <c:f>'idosor (20210305) (3)'!$D$4</c:f>
              <c:strCache>
                <c:ptCount val="1"/>
                <c:pt idx="0">
                  <c:v>vágójelek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(3)'!$D$5:$D$94</c:f>
              <c:numCache>
                <c:formatCode>General</c:formatCode>
                <c:ptCount val="90"/>
                <c:pt idx="9">
                  <c:v>40.6</c:v>
                </c:pt>
                <c:pt idx="10">
                  <c:v>41.8</c:v>
                </c:pt>
                <c:pt idx="11">
                  <c:v>41.4</c:v>
                </c:pt>
                <c:pt idx="12">
                  <c:v>33.200000000000003</c:v>
                </c:pt>
                <c:pt idx="13">
                  <c:v>30.6</c:v>
                </c:pt>
                <c:pt idx="14">
                  <c:v>32.6</c:v>
                </c:pt>
                <c:pt idx="15">
                  <c:v>31</c:v>
                </c:pt>
                <c:pt idx="16">
                  <c:v>34.4</c:v>
                </c:pt>
                <c:pt idx="17">
                  <c:v>33.200000000000003</c:v>
                </c:pt>
                <c:pt idx="18">
                  <c:v>33.6</c:v>
                </c:pt>
                <c:pt idx="19">
                  <c:v>35.200000000000003</c:v>
                </c:pt>
                <c:pt idx="20">
                  <c:v>39</c:v>
                </c:pt>
                <c:pt idx="21">
                  <c:v>40.799999999999997</c:v>
                </c:pt>
                <c:pt idx="22">
                  <c:v>38.6</c:v>
                </c:pt>
                <c:pt idx="23">
                  <c:v>41.8</c:v>
                </c:pt>
                <c:pt idx="24">
                  <c:v>42</c:v>
                </c:pt>
                <c:pt idx="25">
                  <c:v>41.2</c:v>
                </c:pt>
                <c:pt idx="26">
                  <c:v>39.200000000000003</c:v>
                </c:pt>
                <c:pt idx="27">
                  <c:v>38.200000000000003</c:v>
                </c:pt>
                <c:pt idx="28">
                  <c:v>37.4</c:v>
                </c:pt>
                <c:pt idx="29">
                  <c:v>38</c:v>
                </c:pt>
                <c:pt idx="30">
                  <c:v>38.799999999999997</c:v>
                </c:pt>
                <c:pt idx="31">
                  <c:v>37.6</c:v>
                </c:pt>
                <c:pt idx="32">
                  <c:v>36</c:v>
                </c:pt>
                <c:pt idx="33">
                  <c:v>35.6</c:v>
                </c:pt>
                <c:pt idx="34">
                  <c:v>34.6</c:v>
                </c:pt>
                <c:pt idx="35">
                  <c:v>32.799999999999997</c:v>
                </c:pt>
                <c:pt idx="36">
                  <c:v>32.200000000000003</c:v>
                </c:pt>
                <c:pt idx="37">
                  <c:v>31.8</c:v>
                </c:pt>
                <c:pt idx="38">
                  <c:v>30.8</c:v>
                </c:pt>
                <c:pt idx="39">
                  <c:v>30.4</c:v>
                </c:pt>
                <c:pt idx="40">
                  <c:v>29.8</c:v>
                </c:pt>
                <c:pt idx="41">
                  <c:v>29</c:v>
                </c:pt>
                <c:pt idx="42">
                  <c:v>28.4</c:v>
                </c:pt>
                <c:pt idx="43">
                  <c:v>28</c:v>
                </c:pt>
                <c:pt idx="44">
                  <c:v>27.4</c:v>
                </c:pt>
                <c:pt idx="45">
                  <c:v>27</c:v>
                </c:pt>
                <c:pt idx="46">
                  <c:v>26.6</c:v>
                </c:pt>
                <c:pt idx="47">
                  <c:v>25.8</c:v>
                </c:pt>
                <c:pt idx="48">
                  <c:v>25.4</c:v>
                </c:pt>
                <c:pt idx="49">
                  <c:v>33.200000000000003</c:v>
                </c:pt>
                <c:pt idx="50">
                  <c:v>33</c:v>
                </c:pt>
                <c:pt idx="51">
                  <c:v>33</c:v>
                </c:pt>
                <c:pt idx="52">
                  <c:v>33.200000000000003</c:v>
                </c:pt>
                <c:pt idx="53">
                  <c:v>26.2</c:v>
                </c:pt>
                <c:pt idx="54">
                  <c:v>26.4</c:v>
                </c:pt>
                <c:pt idx="55">
                  <c:v>26.8</c:v>
                </c:pt>
                <c:pt idx="56">
                  <c:v>27.2</c:v>
                </c:pt>
                <c:pt idx="57">
                  <c:v>27.8</c:v>
                </c:pt>
                <c:pt idx="58">
                  <c:v>28</c:v>
                </c:pt>
                <c:pt idx="59">
                  <c:v>28.6</c:v>
                </c:pt>
                <c:pt idx="60">
                  <c:v>29.4</c:v>
                </c:pt>
                <c:pt idx="61">
                  <c:v>29.6</c:v>
                </c:pt>
                <c:pt idx="62">
                  <c:v>30.4</c:v>
                </c:pt>
                <c:pt idx="63">
                  <c:v>33.200000000000003</c:v>
                </c:pt>
                <c:pt idx="64">
                  <c:v>33.799999999999997</c:v>
                </c:pt>
                <c:pt idx="65">
                  <c:v>35.200000000000003</c:v>
                </c:pt>
                <c:pt idx="66">
                  <c:v>35.6</c:v>
                </c:pt>
                <c:pt idx="67">
                  <c:v>34.6</c:v>
                </c:pt>
                <c:pt idx="68">
                  <c:v>33.6</c:v>
                </c:pt>
                <c:pt idx="69">
                  <c:v>36.6</c:v>
                </c:pt>
                <c:pt idx="70">
                  <c:v>35.4</c:v>
                </c:pt>
                <c:pt idx="71">
                  <c:v>33</c:v>
                </c:pt>
                <c:pt idx="72">
                  <c:v>35.6</c:v>
                </c:pt>
                <c:pt idx="73">
                  <c:v>37</c:v>
                </c:pt>
                <c:pt idx="74">
                  <c:v>36</c:v>
                </c:pt>
                <c:pt idx="75">
                  <c:v>35</c:v>
                </c:pt>
                <c:pt idx="76">
                  <c:v>33</c:v>
                </c:pt>
                <c:pt idx="77">
                  <c:v>33.6</c:v>
                </c:pt>
                <c:pt idx="78">
                  <c:v>38</c:v>
                </c:pt>
                <c:pt idx="79">
                  <c:v>37</c:v>
                </c:pt>
                <c:pt idx="80">
                  <c:v>37.4</c:v>
                </c:pt>
                <c:pt idx="81">
                  <c:v>36.799999999999997</c:v>
                </c:pt>
                <c:pt idx="82">
                  <c:v>35.4</c:v>
                </c:pt>
                <c:pt idx="83">
                  <c:v>26.8</c:v>
                </c:pt>
                <c:pt idx="84">
                  <c:v>36.4</c:v>
                </c:pt>
                <c:pt idx="85">
                  <c:v>29.2</c:v>
                </c:pt>
                <c:pt idx="86">
                  <c:v>23.4</c:v>
                </c:pt>
                <c:pt idx="87">
                  <c:v>28.6</c:v>
                </c:pt>
                <c:pt idx="88">
                  <c:v>37</c:v>
                </c:pt>
                <c:pt idx="89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5D-417F-9A3C-31ECFDDDB685}"/>
            </c:ext>
          </c:extLst>
        </c:ser>
        <c:ser>
          <c:idx val="3"/>
          <c:order val="3"/>
          <c:tx>
            <c:strRef>
              <c:f>'idosor (20210305) (3)'!$E$4</c:f>
              <c:strCache>
                <c:ptCount val="1"/>
                <c:pt idx="0">
                  <c:v>szórás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(3)'!$E$5:$E$94</c:f>
              <c:numCache>
                <c:formatCode>General</c:formatCode>
                <c:ptCount val="90"/>
                <c:pt idx="11">
                  <c:v>6.1101009266077657</c:v>
                </c:pt>
                <c:pt idx="12">
                  <c:v>48.538644398047268</c:v>
                </c:pt>
                <c:pt idx="13">
                  <c:v>56.367839530474974</c:v>
                </c:pt>
                <c:pt idx="14">
                  <c:v>13.613718571108095</c:v>
                </c:pt>
                <c:pt idx="15">
                  <c:v>10.583005244258366</c:v>
                </c:pt>
                <c:pt idx="16">
                  <c:v>17.009801096230756</c:v>
                </c:pt>
                <c:pt idx="17">
                  <c:v>17.243356208503414</c:v>
                </c:pt>
                <c:pt idx="18">
                  <c:v>6.1101009266077657</c:v>
                </c:pt>
                <c:pt idx="19">
                  <c:v>10.583005244258366</c:v>
                </c:pt>
                <c:pt idx="20">
                  <c:v>27.736858750286288</c:v>
                </c:pt>
                <c:pt idx="21">
                  <c:v>28.589042189855395</c:v>
                </c:pt>
                <c:pt idx="22">
                  <c:v>11.718930554164611</c:v>
                </c:pt>
                <c:pt idx="23">
                  <c:v>16.370705543744876</c:v>
                </c:pt>
                <c:pt idx="24">
                  <c:v>19.078784028338898</c:v>
                </c:pt>
                <c:pt idx="25">
                  <c:v>4.1633319989322448</c:v>
                </c:pt>
                <c:pt idx="26">
                  <c:v>14.422205101855944</c:v>
                </c:pt>
                <c:pt idx="27">
                  <c:v>15.275252316519465</c:v>
                </c:pt>
                <c:pt idx="28">
                  <c:v>9.0184995056458099</c:v>
                </c:pt>
                <c:pt idx="29">
                  <c:v>4.1633319989322848</c:v>
                </c:pt>
                <c:pt idx="30">
                  <c:v>7.0237691685684842</c:v>
                </c:pt>
                <c:pt idx="31">
                  <c:v>6.1101009266077657</c:v>
                </c:pt>
                <c:pt idx="32">
                  <c:v>14.04753833713697</c:v>
                </c:pt>
                <c:pt idx="33">
                  <c:v>10.583005244258366</c:v>
                </c:pt>
                <c:pt idx="34">
                  <c:v>7.211102550927972</c:v>
                </c:pt>
                <c:pt idx="35">
                  <c:v>14.189197769195198</c:v>
                </c:pt>
                <c:pt idx="36">
                  <c:v>12.489995996796797</c:v>
                </c:pt>
                <c:pt idx="37">
                  <c:v>5.0332229568471467</c:v>
                </c:pt>
                <c:pt idx="38">
                  <c:v>7.211102550927988</c:v>
                </c:pt>
                <c:pt idx="39">
                  <c:v>7.2111025509279871</c:v>
                </c:pt>
                <c:pt idx="40">
                  <c:v>5.0332229568471654</c:v>
                </c:pt>
                <c:pt idx="41">
                  <c:v>7.0237691685684851</c:v>
                </c:pt>
                <c:pt idx="42">
                  <c:v>7.0237691685685029</c:v>
                </c:pt>
                <c:pt idx="43">
                  <c:v>5.0332229568471671</c:v>
                </c:pt>
                <c:pt idx="44">
                  <c:v>5.0332229568471671</c:v>
                </c:pt>
                <c:pt idx="45">
                  <c:v>5.0332229568471671</c:v>
                </c:pt>
                <c:pt idx="46">
                  <c:v>3.9999999999999858</c:v>
                </c:pt>
                <c:pt idx="47">
                  <c:v>6.1101009266077844</c:v>
                </c:pt>
                <c:pt idx="48">
                  <c:v>6.1101009266077995</c:v>
                </c:pt>
                <c:pt idx="49">
                  <c:v>43.924177093410975</c:v>
                </c:pt>
                <c:pt idx="50">
                  <c:v>44.467216388406349</c:v>
                </c:pt>
                <c:pt idx="51">
                  <c:v>1.1547005383792679</c:v>
                </c:pt>
                <c:pt idx="52">
                  <c:v>1.1547005383792679</c:v>
                </c:pt>
                <c:pt idx="53">
                  <c:v>39.849717690342686</c:v>
                </c:pt>
                <c:pt idx="54">
                  <c:v>39.849717690342402</c:v>
                </c:pt>
                <c:pt idx="55">
                  <c:v>3.0550504633039015</c:v>
                </c:pt>
                <c:pt idx="56">
                  <c:v>4.0000000000000036</c:v>
                </c:pt>
                <c:pt idx="57">
                  <c:v>5.0332229568471671</c:v>
                </c:pt>
                <c:pt idx="58">
                  <c:v>4.1633319989322706</c:v>
                </c:pt>
                <c:pt idx="59">
                  <c:v>4.1633319989322706</c:v>
                </c:pt>
                <c:pt idx="60">
                  <c:v>7.0237691685684842</c:v>
                </c:pt>
                <c:pt idx="61">
                  <c:v>5.2915026221291761</c:v>
                </c:pt>
                <c:pt idx="62">
                  <c:v>5.2915026221291761</c:v>
                </c:pt>
                <c:pt idx="63">
                  <c:v>18.903262505010446</c:v>
                </c:pt>
                <c:pt idx="64">
                  <c:v>18.147543451754938</c:v>
                </c:pt>
                <c:pt idx="65">
                  <c:v>10.263202878893775</c:v>
                </c:pt>
                <c:pt idx="66">
                  <c:v>9.4516312525052442</c:v>
                </c:pt>
                <c:pt idx="67">
                  <c:v>5.0332229568471671</c:v>
                </c:pt>
                <c:pt idx="68">
                  <c:v>10</c:v>
                </c:pt>
                <c:pt idx="69">
                  <c:v>15.275252316519465</c:v>
                </c:pt>
                <c:pt idx="70">
                  <c:v>15.099668870541498</c:v>
                </c:pt>
                <c:pt idx="71">
                  <c:v>18.330302779823363</c:v>
                </c:pt>
                <c:pt idx="72">
                  <c:v>14.46835627614047</c:v>
                </c:pt>
                <c:pt idx="73">
                  <c:v>20.297783130184442</c:v>
                </c:pt>
                <c:pt idx="74">
                  <c:v>7.211102550927972</c:v>
                </c:pt>
                <c:pt idx="75">
                  <c:v>10</c:v>
                </c:pt>
                <c:pt idx="76">
                  <c:v>15.275252316519465</c:v>
                </c:pt>
                <c:pt idx="77">
                  <c:v>10.263202878893766</c:v>
                </c:pt>
                <c:pt idx="78">
                  <c:v>27.300793639257691</c:v>
                </c:pt>
                <c:pt idx="79">
                  <c:v>23.065125189341586</c:v>
                </c:pt>
                <c:pt idx="80">
                  <c:v>5.0332229568471671</c:v>
                </c:pt>
                <c:pt idx="81">
                  <c:v>3.0550504633038984</c:v>
                </c:pt>
                <c:pt idx="82">
                  <c:v>10.263202878893766</c:v>
                </c:pt>
                <c:pt idx="83">
                  <c:v>54.147945482723898</c:v>
                </c:pt>
                <c:pt idx="84">
                  <c:v>52.776257288039325</c:v>
                </c:pt>
                <c:pt idx="85">
                  <c:v>49.959983987186988</c:v>
                </c:pt>
                <c:pt idx="86">
                  <c:v>65.125519831578458</c:v>
                </c:pt>
                <c:pt idx="87">
                  <c:v>31.895663237081841</c:v>
                </c:pt>
                <c:pt idx="88">
                  <c:v>68.624582573108043</c:v>
                </c:pt>
                <c:pt idx="89">
                  <c:v>42.394968254892689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8-4228-9E17-2A65A879F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58527"/>
        <c:axId val="1585760607"/>
      </c:lineChart>
      <c:catAx>
        <c:axId val="4531919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6127"/>
        <c:crosses val="autoZero"/>
        <c:auto val="1"/>
        <c:lblAlgn val="ctr"/>
        <c:lblOffset val="100"/>
        <c:noMultiLvlLbl val="0"/>
      </c:catAx>
      <c:valAx>
        <c:axId val="45319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191967"/>
        <c:crosses val="autoZero"/>
        <c:crossBetween val="between"/>
      </c:valAx>
      <c:valAx>
        <c:axId val="15857606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758527"/>
        <c:crosses val="max"/>
        <c:crossBetween val="between"/>
      </c:valAx>
      <c:catAx>
        <c:axId val="1585758527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760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'idosor (20210305) (3)'!$BR$10</c:f>
              <c:strCache>
                <c:ptCount val="1"/>
                <c:pt idx="0">
                  <c:v>online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(3)'!$BR$11:$BR$90</c:f>
              <c:numCache>
                <c:formatCode>General</c:formatCode>
                <c:ptCount val="80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10</c:v>
                </c:pt>
                <c:pt idx="11">
                  <c:v>1</c:v>
                </c:pt>
                <c:pt idx="12">
                  <c:v>7</c:v>
                </c:pt>
                <c:pt idx="13">
                  <c:v>19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13</c:v>
                </c:pt>
                <c:pt idx="24">
                  <c:v>2</c:v>
                </c:pt>
                <c:pt idx="25">
                  <c:v>0</c:v>
                </c:pt>
                <c:pt idx="26">
                  <c:v>12</c:v>
                </c:pt>
                <c:pt idx="27">
                  <c:v>3</c:v>
                </c:pt>
                <c:pt idx="28">
                  <c:v>1</c:v>
                </c:pt>
                <c:pt idx="29">
                  <c:v>10</c:v>
                </c:pt>
                <c:pt idx="30">
                  <c:v>5</c:v>
                </c:pt>
                <c:pt idx="31">
                  <c:v>5</c:v>
                </c:pt>
                <c:pt idx="32">
                  <c:v>7</c:v>
                </c:pt>
                <c:pt idx="33">
                  <c:v>8</c:v>
                </c:pt>
                <c:pt idx="34">
                  <c:v>3</c:v>
                </c:pt>
                <c:pt idx="35">
                  <c:v>1</c:v>
                </c:pt>
                <c:pt idx="36">
                  <c:v>7</c:v>
                </c:pt>
                <c:pt idx="37">
                  <c:v>7</c:v>
                </c:pt>
                <c:pt idx="38">
                  <c:v>3</c:v>
                </c:pt>
                <c:pt idx="39">
                  <c:v>10</c:v>
                </c:pt>
                <c:pt idx="40">
                  <c:v>47</c:v>
                </c:pt>
                <c:pt idx="41">
                  <c:v>7</c:v>
                </c:pt>
                <c:pt idx="42">
                  <c:v>1</c:v>
                </c:pt>
                <c:pt idx="43">
                  <c:v>2</c:v>
                </c:pt>
                <c:pt idx="44">
                  <c:v>12</c:v>
                </c:pt>
                <c:pt idx="45">
                  <c:v>8</c:v>
                </c:pt>
                <c:pt idx="46">
                  <c:v>1</c:v>
                </c:pt>
                <c:pt idx="47">
                  <c:v>10</c:v>
                </c:pt>
                <c:pt idx="48">
                  <c:v>0</c:v>
                </c:pt>
                <c:pt idx="49">
                  <c:v>8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8</c:v>
                </c:pt>
                <c:pt idx="54">
                  <c:v>10</c:v>
                </c:pt>
                <c:pt idx="55">
                  <c:v>9</c:v>
                </c:pt>
                <c:pt idx="56">
                  <c:v>3</c:v>
                </c:pt>
                <c:pt idx="57">
                  <c:v>0</c:v>
                </c:pt>
                <c:pt idx="58">
                  <c:v>1</c:v>
                </c:pt>
                <c:pt idx="59">
                  <c:v>3</c:v>
                </c:pt>
                <c:pt idx="60">
                  <c:v>5</c:v>
                </c:pt>
                <c:pt idx="61">
                  <c:v>2</c:v>
                </c:pt>
                <c:pt idx="62">
                  <c:v>0</c:v>
                </c:pt>
                <c:pt idx="63">
                  <c:v>1</c:v>
                </c:pt>
                <c:pt idx="64">
                  <c:v>4</c:v>
                </c:pt>
                <c:pt idx="65">
                  <c:v>1</c:v>
                </c:pt>
                <c:pt idx="66">
                  <c:v>2</c:v>
                </c:pt>
                <c:pt idx="67">
                  <c:v>2</c:v>
                </c:pt>
                <c:pt idx="68">
                  <c:v>3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5</c:v>
                </c:pt>
                <c:pt idx="74">
                  <c:v>3</c:v>
                </c:pt>
                <c:pt idx="75">
                  <c:v>5</c:v>
                </c:pt>
                <c:pt idx="76">
                  <c:v>3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8-47DC-AE3C-CAB6F2381935}"/>
            </c:ext>
          </c:extLst>
        </c:ser>
        <c:ser>
          <c:idx val="1"/>
          <c:order val="1"/>
          <c:tx>
            <c:strRef>
              <c:f>'idosor (20210305) (3)'!$BS$10</c:f>
              <c:strCache>
                <c:ptCount val="1"/>
                <c:pt idx="0">
                  <c:v>opt_alap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(3)'!$BS$11:$BS$90</c:f>
              <c:numCache>
                <c:formatCode>General</c:formatCode>
                <c:ptCount val="80"/>
                <c:pt idx="0">
                  <c:v>-0.3</c:v>
                </c:pt>
                <c:pt idx="1">
                  <c:v>-0.3</c:v>
                </c:pt>
                <c:pt idx="2">
                  <c:v>-27.3</c:v>
                </c:pt>
                <c:pt idx="3">
                  <c:v>20.2</c:v>
                </c:pt>
                <c:pt idx="4">
                  <c:v>26.7</c:v>
                </c:pt>
                <c:pt idx="5">
                  <c:v>-5.3</c:v>
                </c:pt>
                <c:pt idx="6">
                  <c:v>-0.3</c:v>
                </c:pt>
                <c:pt idx="7">
                  <c:v>-0.3</c:v>
                </c:pt>
                <c:pt idx="8">
                  <c:v>0.7</c:v>
                </c:pt>
                <c:pt idx="9">
                  <c:v>-1.3</c:v>
                </c:pt>
                <c:pt idx="10">
                  <c:v>-0.3</c:v>
                </c:pt>
                <c:pt idx="11">
                  <c:v>-0.3</c:v>
                </c:pt>
                <c:pt idx="12">
                  <c:v>-0.3</c:v>
                </c:pt>
                <c:pt idx="13">
                  <c:v>-0.3</c:v>
                </c:pt>
                <c:pt idx="14">
                  <c:v>-0.3</c:v>
                </c:pt>
                <c:pt idx="15">
                  <c:v>-0.3</c:v>
                </c:pt>
                <c:pt idx="16">
                  <c:v>-0.3</c:v>
                </c:pt>
                <c:pt idx="17">
                  <c:v>-0.3</c:v>
                </c:pt>
                <c:pt idx="18">
                  <c:v>-0.3</c:v>
                </c:pt>
                <c:pt idx="19">
                  <c:v>-0.3</c:v>
                </c:pt>
                <c:pt idx="20">
                  <c:v>-0.3</c:v>
                </c:pt>
                <c:pt idx="21">
                  <c:v>-0.3</c:v>
                </c:pt>
                <c:pt idx="22">
                  <c:v>-0.3</c:v>
                </c:pt>
                <c:pt idx="23">
                  <c:v>-0.3</c:v>
                </c:pt>
                <c:pt idx="24">
                  <c:v>-0.3</c:v>
                </c:pt>
                <c:pt idx="25">
                  <c:v>-0.3</c:v>
                </c:pt>
                <c:pt idx="26">
                  <c:v>-0.3</c:v>
                </c:pt>
                <c:pt idx="27">
                  <c:v>-0.3</c:v>
                </c:pt>
                <c:pt idx="28">
                  <c:v>-0.3</c:v>
                </c:pt>
                <c:pt idx="29">
                  <c:v>-0.3</c:v>
                </c:pt>
                <c:pt idx="30">
                  <c:v>-0.3</c:v>
                </c:pt>
                <c:pt idx="31">
                  <c:v>-0.3</c:v>
                </c:pt>
                <c:pt idx="32">
                  <c:v>-0.3</c:v>
                </c:pt>
                <c:pt idx="33">
                  <c:v>-0.3</c:v>
                </c:pt>
                <c:pt idx="34">
                  <c:v>-0.3</c:v>
                </c:pt>
                <c:pt idx="35">
                  <c:v>-0.3</c:v>
                </c:pt>
                <c:pt idx="36">
                  <c:v>-0.3</c:v>
                </c:pt>
                <c:pt idx="37">
                  <c:v>-0.3</c:v>
                </c:pt>
                <c:pt idx="38">
                  <c:v>-0.3</c:v>
                </c:pt>
                <c:pt idx="39">
                  <c:v>-0.3</c:v>
                </c:pt>
                <c:pt idx="40">
                  <c:v>-0.3</c:v>
                </c:pt>
                <c:pt idx="41">
                  <c:v>-0.3</c:v>
                </c:pt>
                <c:pt idx="42">
                  <c:v>-0.3</c:v>
                </c:pt>
                <c:pt idx="43">
                  <c:v>-0.3</c:v>
                </c:pt>
                <c:pt idx="44">
                  <c:v>-0.3</c:v>
                </c:pt>
                <c:pt idx="45">
                  <c:v>-0.3</c:v>
                </c:pt>
                <c:pt idx="46">
                  <c:v>-0.3</c:v>
                </c:pt>
                <c:pt idx="47">
                  <c:v>-0.3</c:v>
                </c:pt>
                <c:pt idx="48">
                  <c:v>-0.3</c:v>
                </c:pt>
                <c:pt idx="49">
                  <c:v>-0.3</c:v>
                </c:pt>
                <c:pt idx="50">
                  <c:v>-0.3</c:v>
                </c:pt>
                <c:pt idx="51">
                  <c:v>-0.3</c:v>
                </c:pt>
                <c:pt idx="52">
                  <c:v>-0.3</c:v>
                </c:pt>
                <c:pt idx="53">
                  <c:v>-0.3</c:v>
                </c:pt>
                <c:pt idx="54">
                  <c:v>-0.3</c:v>
                </c:pt>
                <c:pt idx="55">
                  <c:v>-0.3</c:v>
                </c:pt>
                <c:pt idx="56">
                  <c:v>-0.3</c:v>
                </c:pt>
                <c:pt idx="57">
                  <c:v>-0.3</c:v>
                </c:pt>
                <c:pt idx="58">
                  <c:v>-0.3</c:v>
                </c:pt>
                <c:pt idx="59">
                  <c:v>-0.3</c:v>
                </c:pt>
                <c:pt idx="60">
                  <c:v>-0.3</c:v>
                </c:pt>
                <c:pt idx="61">
                  <c:v>-0.3</c:v>
                </c:pt>
                <c:pt idx="62">
                  <c:v>-0.3</c:v>
                </c:pt>
                <c:pt idx="63">
                  <c:v>-0.3</c:v>
                </c:pt>
                <c:pt idx="64">
                  <c:v>-0.3</c:v>
                </c:pt>
                <c:pt idx="65">
                  <c:v>-0.3</c:v>
                </c:pt>
                <c:pt idx="66">
                  <c:v>-0.3</c:v>
                </c:pt>
                <c:pt idx="67">
                  <c:v>-0.3</c:v>
                </c:pt>
                <c:pt idx="68">
                  <c:v>10.7</c:v>
                </c:pt>
                <c:pt idx="69">
                  <c:v>-11.3</c:v>
                </c:pt>
                <c:pt idx="70">
                  <c:v>-0.8</c:v>
                </c:pt>
                <c:pt idx="71">
                  <c:v>-0.3</c:v>
                </c:pt>
                <c:pt idx="72">
                  <c:v>0.2</c:v>
                </c:pt>
                <c:pt idx="73">
                  <c:v>-0.3</c:v>
                </c:pt>
                <c:pt idx="74">
                  <c:v>23.7</c:v>
                </c:pt>
                <c:pt idx="75">
                  <c:v>-24.3</c:v>
                </c:pt>
                <c:pt idx="76">
                  <c:v>-0.3</c:v>
                </c:pt>
                <c:pt idx="77">
                  <c:v>33.700000000000003</c:v>
                </c:pt>
                <c:pt idx="78">
                  <c:v>7.7</c:v>
                </c:pt>
                <c:pt idx="79">
                  <c:v>-34.299999999999997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8-47DC-AE3C-CAB6F2381935}"/>
            </c:ext>
          </c:extLst>
        </c:ser>
        <c:ser>
          <c:idx val="2"/>
          <c:order val="2"/>
          <c:tx>
            <c:strRef>
              <c:f>'idosor (20210305) (3)'!$BT$10</c:f>
              <c:strCache>
                <c:ptCount val="1"/>
                <c:pt idx="0">
                  <c:v>naiv_szórás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(3)'!$BT$11:$BT$90</c:f>
              <c:numCache>
                <c:formatCode>General</c:formatCode>
                <c:ptCount val="80"/>
                <c:pt idx="2">
                  <c:v>6.1101009266077657</c:v>
                </c:pt>
                <c:pt idx="3">
                  <c:v>48.538644398047268</c:v>
                </c:pt>
                <c:pt idx="4">
                  <c:v>56.367839530474974</c:v>
                </c:pt>
                <c:pt idx="5">
                  <c:v>13.613718571108095</c:v>
                </c:pt>
                <c:pt idx="6">
                  <c:v>10.583005244258366</c:v>
                </c:pt>
                <c:pt idx="7">
                  <c:v>17.009801096230756</c:v>
                </c:pt>
                <c:pt idx="8">
                  <c:v>17.243356208503414</c:v>
                </c:pt>
                <c:pt idx="9">
                  <c:v>6.1101009266077657</c:v>
                </c:pt>
                <c:pt idx="10">
                  <c:v>10.583005244258366</c:v>
                </c:pt>
                <c:pt idx="11">
                  <c:v>27.736858750286288</c:v>
                </c:pt>
                <c:pt idx="12">
                  <c:v>28.589042189855395</c:v>
                </c:pt>
                <c:pt idx="13">
                  <c:v>11.718930554164611</c:v>
                </c:pt>
                <c:pt idx="14">
                  <c:v>16.370705543744876</c:v>
                </c:pt>
                <c:pt idx="15">
                  <c:v>19.078784028338898</c:v>
                </c:pt>
                <c:pt idx="16">
                  <c:v>4.1633319989322448</c:v>
                </c:pt>
                <c:pt idx="17">
                  <c:v>14.422205101855944</c:v>
                </c:pt>
                <c:pt idx="18">
                  <c:v>15.275252316519465</c:v>
                </c:pt>
                <c:pt idx="19">
                  <c:v>9.0184995056458099</c:v>
                </c:pt>
                <c:pt idx="20">
                  <c:v>4.1633319989322848</c:v>
                </c:pt>
                <c:pt idx="21">
                  <c:v>7.0237691685684842</c:v>
                </c:pt>
                <c:pt idx="22">
                  <c:v>6.1101009266077657</c:v>
                </c:pt>
                <c:pt idx="23">
                  <c:v>14.04753833713697</c:v>
                </c:pt>
                <c:pt idx="24">
                  <c:v>10.583005244258366</c:v>
                </c:pt>
                <c:pt idx="25">
                  <c:v>7.211102550927972</c:v>
                </c:pt>
                <c:pt idx="26">
                  <c:v>14.189197769195198</c:v>
                </c:pt>
                <c:pt idx="27">
                  <c:v>12.489995996796797</c:v>
                </c:pt>
                <c:pt idx="28">
                  <c:v>5.0332229568471467</c:v>
                </c:pt>
                <c:pt idx="29">
                  <c:v>7.211102550927988</c:v>
                </c:pt>
                <c:pt idx="30">
                  <c:v>7.2111025509279871</c:v>
                </c:pt>
                <c:pt idx="31">
                  <c:v>5.0332229568471654</c:v>
                </c:pt>
                <c:pt idx="32">
                  <c:v>7.0237691685684851</c:v>
                </c:pt>
                <c:pt idx="33">
                  <c:v>7.0237691685685029</c:v>
                </c:pt>
                <c:pt idx="34">
                  <c:v>5.0332229568471671</c:v>
                </c:pt>
                <c:pt idx="35">
                  <c:v>5.0332229568471671</c:v>
                </c:pt>
                <c:pt idx="36">
                  <c:v>5.0332229568471671</c:v>
                </c:pt>
                <c:pt idx="37">
                  <c:v>3.9999999999999858</c:v>
                </c:pt>
                <c:pt idx="38">
                  <c:v>6.1101009266077844</c:v>
                </c:pt>
                <c:pt idx="39">
                  <c:v>6.1101009266077995</c:v>
                </c:pt>
                <c:pt idx="40">
                  <c:v>43.924177093410975</c:v>
                </c:pt>
                <c:pt idx="41">
                  <c:v>44.467216388406349</c:v>
                </c:pt>
                <c:pt idx="42">
                  <c:v>1.1547005383792679</c:v>
                </c:pt>
                <c:pt idx="43">
                  <c:v>1.1547005383792679</c:v>
                </c:pt>
                <c:pt idx="44">
                  <c:v>39.849717690342686</c:v>
                </c:pt>
                <c:pt idx="45">
                  <c:v>39.849717690342402</c:v>
                </c:pt>
                <c:pt idx="46">
                  <c:v>3.0550504633039015</c:v>
                </c:pt>
                <c:pt idx="47">
                  <c:v>4.0000000000000036</c:v>
                </c:pt>
                <c:pt idx="48">
                  <c:v>5.0332229568471671</c:v>
                </c:pt>
                <c:pt idx="49">
                  <c:v>4.1633319989322706</c:v>
                </c:pt>
                <c:pt idx="50">
                  <c:v>4.1633319989322706</c:v>
                </c:pt>
                <c:pt idx="51">
                  <c:v>7.0237691685684842</c:v>
                </c:pt>
                <c:pt idx="52">
                  <c:v>5.2915026221291761</c:v>
                </c:pt>
                <c:pt idx="53">
                  <c:v>5.2915026221291761</c:v>
                </c:pt>
                <c:pt idx="54">
                  <c:v>18.903262505010446</c:v>
                </c:pt>
                <c:pt idx="55">
                  <c:v>18.147543451754938</c:v>
                </c:pt>
                <c:pt idx="56">
                  <c:v>10.263202878893775</c:v>
                </c:pt>
                <c:pt idx="57">
                  <c:v>9.4516312525052442</c:v>
                </c:pt>
                <c:pt idx="58">
                  <c:v>5.0332229568471671</c:v>
                </c:pt>
                <c:pt idx="59">
                  <c:v>10</c:v>
                </c:pt>
                <c:pt idx="60">
                  <c:v>15.275252316519465</c:v>
                </c:pt>
                <c:pt idx="61">
                  <c:v>15.099668870541498</c:v>
                </c:pt>
                <c:pt idx="62">
                  <c:v>18.330302779823363</c:v>
                </c:pt>
                <c:pt idx="63">
                  <c:v>14.46835627614047</c:v>
                </c:pt>
                <c:pt idx="64">
                  <c:v>20.297783130184442</c:v>
                </c:pt>
                <c:pt idx="65">
                  <c:v>7.211102550927972</c:v>
                </c:pt>
                <c:pt idx="66">
                  <c:v>10</c:v>
                </c:pt>
                <c:pt idx="67">
                  <c:v>15.275252316519465</c:v>
                </c:pt>
                <c:pt idx="68">
                  <c:v>10.263202878893766</c:v>
                </c:pt>
                <c:pt idx="69">
                  <c:v>27.300793639257691</c:v>
                </c:pt>
                <c:pt idx="70">
                  <c:v>23.065125189341586</c:v>
                </c:pt>
                <c:pt idx="71">
                  <c:v>5.0332229568471671</c:v>
                </c:pt>
                <c:pt idx="72">
                  <c:v>3.0550504633038984</c:v>
                </c:pt>
                <c:pt idx="73">
                  <c:v>10.263202878893766</c:v>
                </c:pt>
                <c:pt idx="74">
                  <c:v>54.147945482723898</c:v>
                </c:pt>
                <c:pt idx="75">
                  <c:v>52.776257288039325</c:v>
                </c:pt>
                <c:pt idx="76">
                  <c:v>49.959983987186988</c:v>
                </c:pt>
                <c:pt idx="77">
                  <c:v>65.125519831578458</c:v>
                </c:pt>
                <c:pt idx="78">
                  <c:v>31.895663237081841</c:v>
                </c:pt>
                <c:pt idx="79">
                  <c:v>68.624582573108043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A8-47DC-AE3C-CAB6F2381935}"/>
            </c:ext>
          </c:extLst>
        </c:ser>
        <c:ser>
          <c:idx val="3"/>
          <c:order val="3"/>
          <c:tx>
            <c:strRef>
              <c:f>'idosor (20210305) (3)'!$BU$10</c:f>
              <c:strCache>
                <c:ptCount val="1"/>
                <c:pt idx="0">
                  <c:v>opt_szórás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'idosor (20210305) (3)'!$BU$11:$BU$90</c:f>
              <c:numCache>
                <c:formatCode>General</c:formatCode>
                <c:ptCount val="80"/>
                <c:pt idx="2">
                  <c:v>15.588457268119896</c:v>
                </c:pt>
                <c:pt idx="3">
                  <c:v>23.824007499439162</c:v>
                </c:pt>
                <c:pt idx="4">
                  <c:v>29.480219356940566</c:v>
                </c:pt>
                <c:pt idx="5">
                  <c:v>16.913998147491125</c:v>
                </c:pt>
                <c:pt idx="6">
                  <c:v>17.214335111567145</c:v>
                </c:pt>
                <c:pt idx="7">
                  <c:v>2.8867513459481291</c:v>
                </c:pt>
                <c:pt idx="8">
                  <c:v>0.57735026918962573</c:v>
                </c:pt>
                <c:pt idx="9">
                  <c:v>1</c:v>
                </c:pt>
                <c:pt idx="10">
                  <c:v>1</c:v>
                </c:pt>
                <c:pt idx="11">
                  <c:v>0.57735026918962584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6.3508529610858826</c:v>
                </c:pt>
                <c:pt idx="69">
                  <c:v>11</c:v>
                </c:pt>
                <c:pt idx="70">
                  <c:v>11.003787226829376</c:v>
                </c:pt>
                <c:pt idx="71">
                  <c:v>6.2115483845280739</c:v>
                </c:pt>
                <c:pt idx="72">
                  <c:v>0.5</c:v>
                </c:pt>
                <c:pt idx="73">
                  <c:v>0.28867513459481292</c:v>
                </c:pt>
                <c:pt idx="74">
                  <c:v>13.714347718113805</c:v>
                </c:pt>
                <c:pt idx="75">
                  <c:v>24</c:v>
                </c:pt>
                <c:pt idx="76">
                  <c:v>23.999999999999996</c:v>
                </c:pt>
                <c:pt idx="77">
                  <c:v>29.143323992525861</c:v>
                </c:pt>
                <c:pt idx="78">
                  <c:v>17.776388834631177</c:v>
                </c:pt>
                <c:pt idx="79">
                  <c:v>34.312291286554057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A8-47DC-AE3C-CAB6F238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925215"/>
        <c:axId val="1610925631"/>
      </c:lineChart>
      <c:catAx>
        <c:axId val="16109252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925631"/>
        <c:crosses val="autoZero"/>
        <c:auto val="1"/>
        <c:lblAlgn val="ctr"/>
        <c:lblOffset val="100"/>
        <c:noMultiLvlLbl val="0"/>
      </c:catAx>
      <c:valAx>
        <c:axId val="161092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92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345796</xdr:colOff>
      <xdr:row>4</xdr:row>
      <xdr:rowOff>43257</xdr:rowOff>
    </xdr:from>
    <xdr:to>
      <xdr:col>30</xdr:col>
      <xdr:colOff>370115</xdr:colOff>
      <xdr:row>12</xdr:row>
      <xdr:rowOff>3151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1533AE6-DBFC-44AF-89E2-5FBA2D51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32</xdr:col>
      <xdr:colOff>0</xdr:colOff>
      <xdr:row>2</xdr:row>
      <xdr:rowOff>0</xdr:rowOff>
    </xdr:from>
    <xdr:to>
      <xdr:col>35</xdr:col>
      <xdr:colOff>76201</xdr:colOff>
      <xdr:row>4</xdr:row>
      <xdr:rowOff>205423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586FE08-0A57-4F7F-94DA-292B81CF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55</xdr:col>
      <xdr:colOff>0</xdr:colOff>
      <xdr:row>2</xdr:row>
      <xdr:rowOff>0</xdr:rowOff>
    </xdr:from>
    <xdr:to>
      <xdr:col>58</xdr:col>
      <xdr:colOff>76200</xdr:colOff>
      <xdr:row>4</xdr:row>
      <xdr:rowOff>205423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B33A0403-97FA-4DC9-98DA-5FBD2AFC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0</xdr:colOff>
      <xdr:row>0</xdr:row>
      <xdr:rowOff>0</xdr:rowOff>
    </xdr:from>
    <xdr:to>
      <xdr:col>74</xdr:col>
      <xdr:colOff>76199</xdr:colOff>
      <xdr:row>2</xdr:row>
      <xdr:rowOff>205740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4DA1C4BB-E79E-4970-BABB-54CAD6370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43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97</xdr:col>
      <xdr:colOff>0</xdr:colOff>
      <xdr:row>0</xdr:row>
      <xdr:rowOff>0</xdr:rowOff>
    </xdr:from>
    <xdr:to>
      <xdr:col>100</xdr:col>
      <xdr:colOff>76200</xdr:colOff>
      <xdr:row>2</xdr:row>
      <xdr:rowOff>205740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90B4730F-C2DE-4CBF-9DCE-EB00E2CD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39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377228</xdr:colOff>
      <xdr:row>4</xdr:row>
      <xdr:rowOff>130343</xdr:rowOff>
    </xdr:from>
    <xdr:to>
      <xdr:col>25</xdr:col>
      <xdr:colOff>511342</xdr:colOff>
      <xdr:row>12</xdr:row>
      <xdr:rowOff>90237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947548-7260-43FF-BCB9-D40CEF4F4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0</xdr:colOff>
      <xdr:row>2</xdr:row>
      <xdr:rowOff>0</xdr:rowOff>
    </xdr:from>
    <xdr:to>
      <xdr:col>33</xdr:col>
      <xdr:colOff>76201</xdr:colOff>
      <xdr:row>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829347A-1DAB-4014-9B62-EB400948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76201</xdr:colOff>
      <xdr:row>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4B7A485-24EC-4D2A-AF0B-BB6689E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33</xdr:col>
      <xdr:colOff>76201</xdr:colOff>
      <xdr:row>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B612206-260D-45B9-B52A-776AE8E95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76201</xdr:colOff>
      <xdr:row>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CB072FC4-B0AB-4925-9B3D-79F6DA9D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76201</xdr:colOff>
      <xdr:row>5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899A0F1F-A590-49AE-811A-BC026B3B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</xdr:row>
      <xdr:rowOff>130343</xdr:rowOff>
    </xdr:from>
    <xdr:to>
      <xdr:col>25</xdr:col>
      <xdr:colOff>511342</xdr:colOff>
      <xdr:row>12</xdr:row>
      <xdr:rowOff>90237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F0A35A-802B-493A-AE87-649D997A9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0</xdr:colOff>
      <xdr:row>2</xdr:row>
      <xdr:rowOff>0</xdr:rowOff>
    </xdr:from>
    <xdr:to>
      <xdr:col>33</xdr:col>
      <xdr:colOff>76200</xdr:colOff>
      <xdr:row>4</xdr:row>
      <xdr:rowOff>203334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8ACF76A-9CEE-4042-97C0-643C594E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76200</xdr:colOff>
      <xdr:row>4</xdr:row>
      <xdr:rowOff>203334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72FC348-FE0A-47A6-BBB7-4DC59C71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33</xdr:col>
      <xdr:colOff>76200</xdr:colOff>
      <xdr:row>4</xdr:row>
      <xdr:rowOff>203334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6D54C018-2425-45E0-8D62-BC97D41E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76200</xdr:colOff>
      <xdr:row>4</xdr:row>
      <xdr:rowOff>203334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49B46F3E-AA9C-4AB1-A946-B52F65BF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33</xdr:col>
      <xdr:colOff>76200</xdr:colOff>
      <xdr:row>4</xdr:row>
      <xdr:rowOff>203334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CEBE066B-4FEB-4E88-AB05-179914F7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03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76200</xdr:colOff>
      <xdr:row>4</xdr:row>
      <xdr:rowOff>203334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DD6D06B8-3CA7-46AE-80C7-737BCD2B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2</xdr:row>
      <xdr:rowOff>0</xdr:rowOff>
    </xdr:from>
    <xdr:to>
      <xdr:col>56</xdr:col>
      <xdr:colOff>76200</xdr:colOff>
      <xdr:row>4</xdr:row>
      <xdr:rowOff>205740</xdr:rowOff>
    </xdr:to>
    <xdr:pic>
      <xdr:nvPicPr>
        <xdr:cNvPr id="10" name="Kép 9" descr="COCO">
          <a:extLst>
            <a:ext uri="{FF2B5EF4-FFF2-40B4-BE49-F238E27FC236}">
              <a16:creationId xmlns:a16="http://schemas.microsoft.com/office/drawing/2014/main" id="{B06EBD5C-D5A5-448F-8EFA-02C74161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21120" y="411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73</xdr:col>
      <xdr:colOff>180473</xdr:colOff>
      <xdr:row>0</xdr:row>
      <xdr:rowOff>10025</xdr:rowOff>
    </xdr:from>
    <xdr:to>
      <xdr:col>90</xdr:col>
      <xdr:colOff>370973</xdr:colOff>
      <xdr:row>16</xdr:row>
      <xdr:rowOff>110288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4C068E2-EADD-4542-AF24-308B43920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miau.my-x.hu/miau/200/szakaszolas.doc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iau.my-x.hu/myx-free/coco/test/526231720210226123441.html" TargetMode="External"/><Relationship Id="rId1" Type="http://schemas.openxmlformats.org/officeDocument/2006/relationships/hyperlink" Target="https://miau.my-x.hu/myx-free/coco/test/594009020210226104252.html" TargetMode="External"/><Relationship Id="rId6" Type="http://schemas.openxmlformats.org/officeDocument/2006/relationships/hyperlink" Target="https://miau.my-x.hu/myx-free/coco/test/347755420210305113824.html" TargetMode="External"/><Relationship Id="rId5" Type="http://schemas.openxmlformats.org/officeDocument/2006/relationships/hyperlink" Target="https://miau.my-x.hu/myx-free/coco/test/100679920210305113644.html" TargetMode="External"/><Relationship Id="rId4" Type="http://schemas.openxmlformats.org/officeDocument/2006/relationships/hyperlink" Target="http://miau.my-x.hu/myx-free/tools/cutting_robot/cutting2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453418020210305083523.html" TargetMode="External"/><Relationship Id="rId2" Type="http://schemas.openxmlformats.org/officeDocument/2006/relationships/hyperlink" Target="http://miau.my-x.hu/myx-free/tools/cutting_robot/cutting2.php" TargetMode="External"/><Relationship Id="rId1" Type="http://schemas.openxmlformats.org/officeDocument/2006/relationships/hyperlink" Target="http://miau.my-x.hu/miau/200/szakaszolas.doc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miau.my-x.hu/myx-free/coco/test/62239582021030508533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269872620210305084131.html" TargetMode="External"/><Relationship Id="rId2" Type="http://schemas.openxmlformats.org/officeDocument/2006/relationships/hyperlink" Target="http://miau.my-x.hu/myx-free/tools/cutting_robot/cutting2.php" TargetMode="External"/><Relationship Id="rId1" Type="http://schemas.openxmlformats.org/officeDocument/2006/relationships/hyperlink" Target="http://miau.my-x.hu/miau/200/szakaszolas.doc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miau.my-x.hu/myx-free/coco/test/2533596202103050853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8E9C-9E21-423F-B57F-078E8043C09C}">
  <dimension ref="A1:B16"/>
  <sheetViews>
    <sheetView tabSelected="1" workbookViewId="0"/>
  </sheetViews>
  <sheetFormatPr defaultRowHeight="14.4" x14ac:dyDescent="0.3"/>
  <cols>
    <col min="1" max="1" width="10.6640625" bestFit="1" customWidth="1"/>
    <col min="2" max="2" width="68.77734375" bestFit="1" customWidth="1"/>
  </cols>
  <sheetData>
    <row r="1" spans="1:2" x14ac:dyDescent="0.3">
      <c r="A1" s="3" t="s">
        <v>2342</v>
      </c>
      <c r="B1" s="3" t="s">
        <v>2343</v>
      </c>
    </row>
    <row r="2" spans="1:2" x14ac:dyDescent="0.3">
      <c r="A2" t="s">
        <v>2344</v>
      </c>
      <c r="B2" t="s">
        <v>2358</v>
      </c>
    </row>
    <row r="3" spans="1:2" x14ac:dyDescent="0.3">
      <c r="A3" t="s">
        <v>2345</v>
      </c>
      <c r="B3" t="s">
        <v>2359</v>
      </c>
    </row>
    <row r="4" spans="1:2" ht="28.8" x14ac:dyDescent="0.3">
      <c r="A4" t="s">
        <v>2346</v>
      </c>
      <c r="B4" s="1" t="s">
        <v>2363</v>
      </c>
    </row>
    <row r="7" spans="1:2" x14ac:dyDescent="0.3">
      <c r="A7" t="s">
        <v>2347</v>
      </c>
      <c r="B7" s="1" t="s">
        <v>2356</v>
      </c>
    </row>
    <row r="8" spans="1:2" x14ac:dyDescent="0.3">
      <c r="A8" t="s">
        <v>2348</v>
      </c>
      <c r="B8" t="s">
        <v>2357</v>
      </c>
    </row>
    <row r="9" spans="1:2" x14ac:dyDescent="0.3">
      <c r="A9" t="s">
        <v>2349</v>
      </c>
      <c r="B9" t="s">
        <v>2350</v>
      </c>
    </row>
    <row r="10" spans="1:2" x14ac:dyDescent="0.3">
      <c r="A10" t="s">
        <v>2351</v>
      </c>
      <c r="B10" t="s">
        <v>2352</v>
      </c>
    </row>
    <row r="11" spans="1:2" x14ac:dyDescent="0.3">
      <c r="A11" t="s">
        <v>2353</v>
      </c>
      <c r="B11" s="23" t="s">
        <v>2354</v>
      </c>
    </row>
    <row r="13" spans="1:2" x14ac:dyDescent="0.3">
      <c r="A13" t="s">
        <v>2355</v>
      </c>
    </row>
    <row r="14" spans="1:2" ht="43.2" x14ac:dyDescent="0.3">
      <c r="B14" s="1" t="s">
        <v>2365</v>
      </c>
    </row>
    <row r="15" spans="1:2" x14ac:dyDescent="0.3">
      <c r="A15" t="s">
        <v>2366</v>
      </c>
    </row>
    <row r="16" spans="1:2" ht="28.8" x14ac:dyDescent="0.3">
      <c r="B16" s="1" t="s">
        <v>2367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4F0-47DC-4EEC-8686-09321BAA14D3}">
  <dimension ref="A1:DE353"/>
  <sheetViews>
    <sheetView zoomScale="60" zoomScaleNormal="60" workbookViewId="0"/>
  </sheetViews>
  <sheetFormatPr defaultRowHeight="14.4" x14ac:dyDescent="0.3"/>
  <cols>
    <col min="3" max="3" width="10.77734375" bestFit="1" customWidth="1"/>
    <col min="4" max="4" width="8.77734375" bestFit="1" customWidth="1"/>
    <col min="5" max="6" width="8.77734375" customWidth="1"/>
  </cols>
  <sheetData>
    <row r="1" spans="1:109" ht="18" x14ac:dyDescent="0.3">
      <c r="A1" s="2" t="s">
        <v>793</v>
      </c>
      <c r="BT1" s="15"/>
      <c r="CT1" s="15"/>
    </row>
    <row r="2" spans="1:109" x14ac:dyDescent="0.3">
      <c r="A2" s="2" t="s">
        <v>792</v>
      </c>
      <c r="Q2" t="s">
        <v>2339</v>
      </c>
      <c r="R2" t="s">
        <v>2339</v>
      </c>
      <c r="S2" t="s">
        <v>2339</v>
      </c>
      <c r="T2" t="s">
        <v>2339</v>
      </c>
      <c r="U2" t="s">
        <v>2339</v>
      </c>
      <c r="V2" t="s">
        <v>2339</v>
      </c>
      <c r="BT2" s="16"/>
      <c r="CT2" s="16"/>
    </row>
    <row r="3" spans="1:109" ht="18" x14ac:dyDescent="0.3">
      <c r="A3" t="s">
        <v>17</v>
      </c>
      <c r="B3">
        <f>CORREL(C6:C104,D6:D104)</f>
        <v>0.15371865466767048</v>
      </c>
      <c r="C3" t="s">
        <v>795</v>
      </c>
      <c r="D3" s="24" t="s">
        <v>796</v>
      </c>
      <c r="E3" t="s">
        <v>2336</v>
      </c>
      <c r="F3" t="s">
        <v>2336</v>
      </c>
      <c r="Q3">
        <v>1</v>
      </c>
      <c r="R3">
        <v>1</v>
      </c>
      <c r="S3">
        <v>1</v>
      </c>
      <c r="T3">
        <v>1</v>
      </c>
      <c r="U3">
        <v>1</v>
      </c>
      <c r="V3">
        <v>0</v>
      </c>
      <c r="AG3" s="15"/>
      <c r="BD3" s="15"/>
    </row>
    <row r="4" spans="1:109" x14ac:dyDescent="0.3">
      <c r="A4" t="s">
        <v>0</v>
      </c>
      <c r="B4" t="s">
        <v>1</v>
      </c>
      <c r="C4" t="s">
        <v>794</v>
      </c>
      <c r="D4" t="s">
        <v>794</v>
      </c>
      <c r="E4" t="s">
        <v>2337</v>
      </c>
      <c r="F4" t="s">
        <v>2338</v>
      </c>
      <c r="G4" t="s">
        <v>2</v>
      </c>
      <c r="H4" t="s">
        <v>3</v>
      </c>
      <c r="I4" t="s">
        <v>4</v>
      </c>
      <c r="J4" t="s">
        <v>5</v>
      </c>
      <c r="K4" t="s">
        <v>6</v>
      </c>
      <c r="L4" t="s">
        <v>7</v>
      </c>
      <c r="M4" t="s">
        <v>8</v>
      </c>
      <c r="N4" t="s">
        <v>9</v>
      </c>
      <c r="O4" t="s">
        <v>10</v>
      </c>
      <c r="P4" t="s">
        <v>11</v>
      </c>
      <c r="Q4" t="s">
        <v>12</v>
      </c>
      <c r="R4" t="s">
        <v>13</v>
      </c>
      <c r="S4" t="s">
        <v>14</v>
      </c>
      <c r="T4" t="s">
        <v>15</v>
      </c>
      <c r="U4" t="s">
        <v>16</v>
      </c>
      <c r="V4" t="s">
        <v>2334</v>
      </c>
      <c r="W4" t="s">
        <v>569</v>
      </c>
      <c r="X4" t="s">
        <v>570</v>
      </c>
      <c r="Y4" t="s">
        <v>571</v>
      </c>
      <c r="Z4" t="s">
        <v>572</v>
      </c>
      <c r="AA4" t="s">
        <v>573</v>
      </c>
      <c r="AB4" t="s">
        <v>2335</v>
      </c>
      <c r="AC4" t="s">
        <v>574</v>
      </c>
      <c r="AG4" s="16"/>
      <c r="BD4" s="16"/>
    </row>
    <row r="5" spans="1:109" ht="18" x14ac:dyDescent="0.3">
      <c r="A5">
        <v>1</v>
      </c>
      <c r="B5">
        <v>21</v>
      </c>
      <c r="C5">
        <v>0</v>
      </c>
      <c r="D5">
        <v>0</v>
      </c>
      <c r="E5">
        <v>0</v>
      </c>
      <c r="F5">
        <v>0</v>
      </c>
      <c r="BT5" s="17" t="s">
        <v>18</v>
      </c>
      <c r="BU5" s="18">
        <v>1006799</v>
      </c>
      <c r="BV5" s="17" t="s">
        <v>19</v>
      </c>
      <c r="BW5" s="18">
        <v>81</v>
      </c>
      <c r="BX5" s="17" t="s">
        <v>20</v>
      </c>
      <c r="BY5" s="18">
        <v>6</v>
      </c>
      <c r="BZ5" s="17" t="s">
        <v>21</v>
      </c>
      <c r="CA5" s="18">
        <v>81</v>
      </c>
      <c r="CB5" s="17" t="s">
        <v>22</v>
      </c>
      <c r="CC5" s="18">
        <v>0</v>
      </c>
      <c r="CD5" s="17" t="s">
        <v>23</v>
      </c>
      <c r="CE5" s="18" t="s">
        <v>1649</v>
      </c>
      <c r="CT5" s="17" t="s">
        <v>18</v>
      </c>
      <c r="CU5" s="18">
        <v>3477554</v>
      </c>
      <c r="CV5" s="17" t="s">
        <v>19</v>
      </c>
      <c r="CW5" s="18">
        <v>81</v>
      </c>
      <c r="CX5" s="17" t="s">
        <v>20</v>
      </c>
      <c r="CY5" s="18">
        <v>6</v>
      </c>
      <c r="CZ5" s="17" t="s">
        <v>21</v>
      </c>
      <c r="DA5" s="18">
        <v>81</v>
      </c>
      <c r="DB5" s="17" t="s">
        <v>22</v>
      </c>
      <c r="DC5" s="18">
        <v>0</v>
      </c>
      <c r="DD5" s="17" t="s">
        <v>23</v>
      </c>
      <c r="DE5" s="18" t="s">
        <v>1999</v>
      </c>
    </row>
    <row r="6" spans="1:109" ht="87" customHeight="1" thickBot="1" x14ac:dyDescent="0.35">
      <c r="A6">
        <v>2</v>
      </c>
      <c r="B6">
        <v>29</v>
      </c>
      <c r="C6">
        <v>0</v>
      </c>
      <c r="D6">
        <v>0</v>
      </c>
      <c r="E6">
        <v>0</v>
      </c>
      <c r="F6">
        <v>0</v>
      </c>
      <c r="BT6" s="15"/>
      <c r="CG6" t="s">
        <v>2341</v>
      </c>
      <c r="CH6" t="s">
        <v>2341</v>
      </c>
      <c r="CI6" t="s">
        <v>2341</v>
      </c>
      <c r="CJ6" t="s">
        <v>2341</v>
      </c>
      <c r="CK6" t="s">
        <v>2341</v>
      </c>
      <c r="CL6" t="s">
        <v>2341</v>
      </c>
      <c r="CT6" s="15"/>
    </row>
    <row r="7" spans="1:109" ht="18.600000000000001" thickBot="1" x14ac:dyDescent="0.35">
      <c r="A7">
        <v>3</v>
      </c>
      <c r="B7">
        <v>28</v>
      </c>
      <c r="C7">
        <v>0</v>
      </c>
      <c r="D7">
        <v>0</v>
      </c>
      <c r="E7">
        <v>0</v>
      </c>
      <c r="F7">
        <v>0</v>
      </c>
      <c r="AG7" s="17" t="s">
        <v>18</v>
      </c>
      <c r="AH7" s="18">
        <v>5940090</v>
      </c>
      <c r="AI7" s="17" t="s">
        <v>19</v>
      </c>
      <c r="AJ7" s="18">
        <v>81</v>
      </c>
      <c r="AK7" s="17" t="s">
        <v>20</v>
      </c>
      <c r="AL7" s="18">
        <v>5</v>
      </c>
      <c r="AM7" s="17" t="s">
        <v>21</v>
      </c>
      <c r="AN7" s="18">
        <v>81</v>
      </c>
      <c r="AO7" s="17" t="s">
        <v>22</v>
      </c>
      <c r="AP7" s="18">
        <v>0</v>
      </c>
      <c r="AQ7" s="17" t="s">
        <v>23</v>
      </c>
      <c r="AR7" s="18" t="s">
        <v>24</v>
      </c>
      <c r="BD7" s="17" t="s">
        <v>18</v>
      </c>
      <c r="BE7" s="18">
        <v>5262317</v>
      </c>
      <c r="BF7" s="17" t="s">
        <v>19</v>
      </c>
      <c r="BG7" s="18">
        <v>81</v>
      </c>
      <c r="BH7" s="17" t="s">
        <v>20</v>
      </c>
      <c r="BI7" s="18">
        <v>5</v>
      </c>
      <c r="BJ7" s="17" t="s">
        <v>21</v>
      </c>
      <c r="BK7" s="18">
        <v>81</v>
      </c>
      <c r="BL7" s="17" t="s">
        <v>22</v>
      </c>
      <c r="BM7" s="18">
        <v>0</v>
      </c>
      <c r="BN7" s="17" t="s">
        <v>23</v>
      </c>
      <c r="BO7" s="18" t="s">
        <v>575</v>
      </c>
      <c r="BT7" s="19" t="s">
        <v>25</v>
      </c>
      <c r="BU7" s="19" t="s">
        <v>26</v>
      </c>
      <c r="BV7" s="19" t="s">
        <v>27</v>
      </c>
      <c r="BW7" s="19" t="s">
        <v>28</v>
      </c>
      <c r="BX7" s="19" t="s">
        <v>29</v>
      </c>
      <c r="BY7" s="19" t="s">
        <v>30</v>
      </c>
      <c r="BZ7" s="19" t="s">
        <v>1650</v>
      </c>
      <c r="CA7" s="19" t="s">
        <v>1651</v>
      </c>
      <c r="CG7" t="s">
        <v>2340</v>
      </c>
      <c r="CH7" t="s">
        <v>2340</v>
      </c>
      <c r="CI7" t="s">
        <v>2340</v>
      </c>
      <c r="CJ7" t="s">
        <v>2340</v>
      </c>
      <c r="CK7" t="s">
        <v>2340</v>
      </c>
      <c r="CL7" t="s">
        <v>2340</v>
      </c>
      <c r="CT7" s="19" t="s">
        <v>25</v>
      </c>
      <c r="CU7" s="19" t="s">
        <v>26</v>
      </c>
      <c r="CV7" s="19" t="s">
        <v>27</v>
      </c>
      <c r="CW7" s="19" t="s">
        <v>28</v>
      </c>
      <c r="CX7" s="19" t="s">
        <v>29</v>
      </c>
      <c r="CY7" s="19" t="s">
        <v>30</v>
      </c>
      <c r="CZ7" s="19" t="s">
        <v>1650</v>
      </c>
      <c r="DA7" s="19" t="s">
        <v>1651</v>
      </c>
    </row>
    <row r="8" spans="1:109" ht="18.600000000000001" thickBot="1" x14ac:dyDescent="0.35">
      <c r="A8">
        <v>4</v>
      </c>
      <c r="B8">
        <v>15</v>
      </c>
      <c r="C8">
        <v>0</v>
      </c>
      <c r="D8">
        <v>0</v>
      </c>
      <c r="E8">
        <v>0</v>
      </c>
      <c r="F8">
        <v>0</v>
      </c>
      <c r="AG8" s="15"/>
      <c r="BD8" s="15"/>
      <c r="BT8" s="19" t="s">
        <v>32</v>
      </c>
      <c r="BU8" s="20">
        <v>12</v>
      </c>
      <c r="BV8" s="20">
        <v>41</v>
      </c>
      <c r="BW8" s="20">
        <v>1</v>
      </c>
      <c r="BX8" s="20">
        <v>81</v>
      </c>
      <c r="BY8" s="20">
        <v>4</v>
      </c>
      <c r="BZ8" s="20">
        <v>1</v>
      </c>
      <c r="CA8" s="20">
        <v>1000000</v>
      </c>
      <c r="CG8">
        <f>RANK(BU8,BU$8:BU$88,0)</f>
        <v>70</v>
      </c>
      <c r="CH8">
        <f t="shared" ref="CH8:CL8" si="0">RANK(BV8,BV$8:BV$88,0)</f>
        <v>1</v>
      </c>
      <c r="CI8">
        <f t="shared" si="0"/>
        <v>60</v>
      </c>
      <c r="CJ8">
        <f t="shared" si="0"/>
        <v>1</v>
      </c>
      <c r="CK8">
        <f t="shared" si="0"/>
        <v>78</v>
      </c>
      <c r="CL8">
        <f t="shared" si="0"/>
        <v>80</v>
      </c>
      <c r="CM8">
        <f>CA8</f>
        <v>1000000</v>
      </c>
      <c r="CT8" s="19" t="s">
        <v>32</v>
      </c>
      <c r="CU8" s="20">
        <v>70</v>
      </c>
      <c r="CV8" s="20">
        <v>1</v>
      </c>
      <c r="CW8" s="20">
        <v>60</v>
      </c>
      <c r="CX8" s="20">
        <v>1</v>
      </c>
      <c r="CY8" s="20">
        <v>78</v>
      </c>
      <c r="CZ8" s="20">
        <v>80</v>
      </c>
      <c r="DA8" s="20">
        <v>1000000</v>
      </c>
    </row>
    <row r="9" spans="1:109" ht="15" thickBot="1" x14ac:dyDescent="0.35">
      <c r="A9">
        <v>5</v>
      </c>
      <c r="B9">
        <v>21</v>
      </c>
      <c r="C9">
        <v>0</v>
      </c>
      <c r="D9">
        <v>0</v>
      </c>
      <c r="E9">
        <v>0</v>
      </c>
      <c r="F9">
        <v>0</v>
      </c>
      <c r="AG9" s="19" t="s">
        <v>25</v>
      </c>
      <c r="AH9" s="19" t="s">
        <v>26</v>
      </c>
      <c r="AI9" s="19" t="s">
        <v>27</v>
      </c>
      <c r="AJ9" s="19" t="s">
        <v>28</v>
      </c>
      <c r="AK9" s="19" t="s">
        <v>29</v>
      </c>
      <c r="AL9" s="19" t="s">
        <v>30</v>
      </c>
      <c r="AM9" s="19" t="s">
        <v>31</v>
      </c>
      <c r="AS9" t="s">
        <v>2340</v>
      </c>
      <c r="AT9" t="s">
        <v>2340</v>
      </c>
      <c r="AU9" t="s">
        <v>2340</v>
      </c>
      <c r="AV9" t="s">
        <v>2340</v>
      </c>
      <c r="AW9" t="s">
        <v>2340</v>
      </c>
      <c r="BD9" s="19" t="s">
        <v>25</v>
      </c>
      <c r="BE9" s="19" t="s">
        <v>26</v>
      </c>
      <c r="BF9" s="19" t="s">
        <v>27</v>
      </c>
      <c r="BG9" s="19" t="s">
        <v>28</v>
      </c>
      <c r="BH9" s="19" t="s">
        <v>29</v>
      </c>
      <c r="BI9" s="19" t="s">
        <v>30</v>
      </c>
      <c r="BJ9" s="19" t="s">
        <v>31</v>
      </c>
      <c r="BT9" s="19" t="s">
        <v>33</v>
      </c>
      <c r="BU9" s="20">
        <v>8</v>
      </c>
      <c r="BV9" s="20">
        <v>41</v>
      </c>
      <c r="BW9" s="20">
        <v>1</v>
      </c>
      <c r="BX9" s="20">
        <v>78</v>
      </c>
      <c r="BY9" s="20">
        <v>55</v>
      </c>
      <c r="BZ9" s="20">
        <v>3</v>
      </c>
      <c r="CA9" s="20">
        <v>1000000</v>
      </c>
      <c r="CG9">
        <f t="shared" ref="CG9:CG72" si="1">RANK(BU9,BU$8:BU$88,0)</f>
        <v>74</v>
      </c>
      <c r="CH9">
        <f t="shared" ref="CH9:CH72" si="2">RANK(BV9,BV$8:BV$88,0)</f>
        <v>1</v>
      </c>
      <c r="CI9">
        <f t="shared" ref="CI9:CI72" si="3">RANK(BW9,BW$8:BW$88,0)</f>
        <v>60</v>
      </c>
      <c r="CJ9">
        <f t="shared" ref="CJ9:CJ72" si="4">RANK(BX9,BX$8:BX$88,0)</f>
        <v>4</v>
      </c>
      <c r="CK9">
        <f t="shared" ref="CK9:CK72" si="5">RANK(BY9,BY$8:BY$88,0)</f>
        <v>27</v>
      </c>
      <c r="CL9">
        <f t="shared" ref="CL9:CL72" si="6">RANK(BZ9,BZ$8:BZ$88,0)</f>
        <v>78</v>
      </c>
      <c r="CM9">
        <f t="shared" ref="CM9:CM72" si="7">CA9</f>
        <v>1000000</v>
      </c>
      <c r="CT9" s="19" t="s">
        <v>33</v>
      </c>
      <c r="CU9" s="20">
        <v>74</v>
      </c>
      <c r="CV9" s="20">
        <v>1</v>
      </c>
      <c r="CW9" s="20">
        <v>60</v>
      </c>
      <c r="CX9" s="20">
        <v>4</v>
      </c>
      <c r="CY9" s="20">
        <v>27</v>
      </c>
      <c r="CZ9" s="20">
        <v>78</v>
      </c>
      <c r="DA9" s="20">
        <v>1000000</v>
      </c>
    </row>
    <row r="10" spans="1:109" ht="15" thickBot="1" x14ac:dyDescent="0.35">
      <c r="A10">
        <v>6</v>
      </c>
      <c r="B10">
        <v>26</v>
      </c>
      <c r="C10">
        <v>0</v>
      </c>
      <c r="D10">
        <v>0</v>
      </c>
      <c r="E10">
        <v>0</v>
      </c>
      <c r="F10">
        <v>0</v>
      </c>
      <c r="AG10" s="19" t="s">
        <v>32</v>
      </c>
      <c r="AH10" s="20">
        <v>12</v>
      </c>
      <c r="AI10" s="20">
        <v>41</v>
      </c>
      <c r="AJ10" s="20">
        <v>1</v>
      </c>
      <c r="AK10" s="20">
        <v>81</v>
      </c>
      <c r="AL10" s="20">
        <v>4</v>
      </c>
      <c r="AM10" s="20">
        <v>1000000</v>
      </c>
      <c r="AS10">
        <f>RANK(AH10,AH$10:AH$90,0)</f>
        <v>70</v>
      </c>
      <c r="AT10">
        <f t="shared" ref="AT10:AT73" si="8">RANK(AI10,AI$10:AI$90,0)</f>
        <v>1</v>
      </c>
      <c r="AU10">
        <f t="shared" ref="AU10:AU73" si="9">RANK(AJ10,AJ$10:AJ$90,0)</f>
        <v>60</v>
      </c>
      <c r="AV10">
        <f t="shared" ref="AV10:AV73" si="10">RANK(AK10,AK$10:AK$90,0)</f>
        <v>1</v>
      </c>
      <c r="AW10">
        <f t="shared" ref="AW10:AW73" si="11">RANK(AL10,AL$10:AL$90,0)</f>
        <v>78</v>
      </c>
      <c r="AX10">
        <f>AM10</f>
        <v>1000000</v>
      </c>
      <c r="BD10" s="19" t="s">
        <v>32</v>
      </c>
      <c r="BE10" s="20">
        <v>70</v>
      </c>
      <c r="BF10" s="20">
        <v>1</v>
      </c>
      <c r="BG10" s="20">
        <v>60</v>
      </c>
      <c r="BH10" s="20">
        <v>1</v>
      </c>
      <c r="BI10" s="20">
        <v>78</v>
      </c>
      <c r="BJ10" s="20">
        <v>1000000</v>
      </c>
      <c r="BT10" s="19" t="s">
        <v>34</v>
      </c>
      <c r="BU10" s="20">
        <v>13</v>
      </c>
      <c r="BV10" s="20">
        <v>41</v>
      </c>
      <c r="BW10" s="20">
        <v>1</v>
      </c>
      <c r="BX10" s="20">
        <v>72</v>
      </c>
      <c r="BY10" s="20">
        <v>8</v>
      </c>
      <c r="BZ10" s="20">
        <v>5</v>
      </c>
      <c r="CA10" s="20">
        <v>1000000</v>
      </c>
      <c r="CG10">
        <f t="shared" si="1"/>
        <v>69</v>
      </c>
      <c r="CH10">
        <f t="shared" si="2"/>
        <v>1</v>
      </c>
      <c r="CI10">
        <f t="shared" si="3"/>
        <v>60</v>
      </c>
      <c r="CJ10">
        <f t="shared" si="4"/>
        <v>10</v>
      </c>
      <c r="CK10">
        <f t="shared" si="5"/>
        <v>74</v>
      </c>
      <c r="CL10">
        <f t="shared" si="6"/>
        <v>76</v>
      </c>
      <c r="CM10">
        <f t="shared" si="7"/>
        <v>1000000</v>
      </c>
      <c r="CT10" s="19" t="s">
        <v>34</v>
      </c>
      <c r="CU10" s="20">
        <v>69</v>
      </c>
      <c r="CV10" s="20">
        <v>1</v>
      </c>
      <c r="CW10" s="20">
        <v>60</v>
      </c>
      <c r="CX10" s="20">
        <v>10</v>
      </c>
      <c r="CY10" s="20">
        <v>74</v>
      </c>
      <c r="CZ10" s="20">
        <v>76</v>
      </c>
      <c r="DA10" s="20">
        <v>1000000</v>
      </c>
    </row>
    <row r="11" spans="1:109" ht="15" thickBot="1" x14ac:dyDescent="0.35">
      <c r="A11">
        <v>7</v>
      </c>
      <c r="B11">
        <v>11</v>
      </c>
      <c r="C11">
        <v>0</v>
      </c>
      <c r="D11">
        <v>0</v>
      </c>
      <c r="E11">
        <v>0</v>
      </c>
      <c r="F11">
        <v>0</v>
      </c>
      <c r="AG11" s="19" t="s">
        <v>33</v>
      </c>
      <c r="AH11" s="20">
        <v>8</v>
      </c>
      <c r="AI11" s="20">
        <v>41</v>
      </c>
      <c r="AJ11" s="20">
        <v>1</v>
      </c>
      <c r="AK11" s="20">
        <v>78</v>
      </c>
      <c r="AL11" s="20">
        <v>55</v>
      </c>
      <c r="AM11" s="20">
        <v>1000000</v>
      </c>
      <c r="AS11">
        <f t="shared" ref="AS11:AS74" si="12">RANK(AH11,AH$10:AH$90,0)</f>
        <v>74</v>
      </c>
      <c r="AT11">
        <f t="shared" si="8"/>
        <v>1</v>
      </c>
      <c r="AU11">
        <f t="shared" si="9"/>
        <v>60</v>
      </c>
      <c r="AV11">
        <f t="shared" si="10"/>
        <v>4</v>
      </c>
      <c r="AW11">
        <f t="shared" si="11"/>
        <v>27</v>
      </c>
      <c r="AX11">
        <f t="shared" ref="AX11:AX74" si="13">AM11</f>
        <v>1000000</v>
      </c>
      <c r="BD11" s="19" t="s">
        <v>33</v>
      </c>
      <c r="BE11" s="20">
        <v>74</v>
      </c>
      <c r="BF11" s="20">
        <v>1</v>
      </c>
      <c r="BG11" s="20">
        <v>60</v>
      </c>
      <c r="BH11" s="20">
        <v>4</v>
      </c>
      <c r="BI11" s="20">
        <v>27</v>
      </c>
      <c r="BJ11" s="20">
        <v>1000000</v>
      </c>
      <c r="BT11" s="19" t="s">
        <v>35</v>
      </c>
      <c r="BU11" s="20">
        <v>24</v>
      </c>
      <c r="BV11" s="20">
        <v>41</v>
      </c>
      <c r="BW11" s="20">
        <v>1</v>
      </c>
      <c r="BX11" s="20">
        <v>63</v>
      </c>
      <c r="BY11" s="20">
        <v>64</v>
      </c>
      <c r="BZ11" s="20">
        <v>7</v>
      </c>
      <c r="CA11" s="20">
        <v>1000000</v>
      </c>
      <c r="CG11">
        <f t="shared" si="1"/>
        <v>58</v>
      </c>
      <c r="CH11">
        <f t="shared" si="2"/>
        <v>1</v>
      </c>
      <c r="CI11">
        <f t="shared" si="3"/>
        <v>60</v>
      </c>
      <c r="CJ11">
        <f t="shared" si="4"/>
        <v>19</v>
      </c>
      <c r="CK11">
        <f t="shared" si="5"/>
        <v>18</v>
      </c>
      <c r="CL11">
        <f t="shared" si="6"/>
        <v>74</v>
      </c>
      <c r="CM11">
        <f t="shared" si="7"/>
        <v>1000000</v>
      </c>
      <c r="CT11" s="19" t="s">
        <v>35</v>
      </c>
      <c r="CU11" s="20">
        <v>58</v>
      </c>
      <c r="CV11" s="20">
        <v>1</v>
      </c>
      <c r="CW11" s="20">
        <v>60</v>
      </c>
      <c r="CX11" s="20">
        <v>19</v>
      </c>
      <c r="CY11" s="20">
        <v>18</v>
      </c>
      <c r="CZ11" s="20">
        <v>74</v>
      </c>
      <c r="DA11" s="20">
        <v>1000000</v>
      </c>
    </row>
    <row r="12" spans="1:109" ht="15" thickBot="1" x14ac:dyDescent="0.35">
      <c r="A12">
        <v>8</v>
      </c>
      <c r="B12">
        <v>49</v>
      </c>
      <c r="C12">
        <v>0</v>
      </c>
      <c r="D12">
        <v>0</v>
      </c>
      <c r="E12">
        <v>0</v>
      </c>
      <c r="F12">
        <v>0</v>
      </c>
      <c r="AG12" s="19" t="s">
        <v>34</v>
      </c>
      <c r="AH12" s="20">
        <v>13</v>
      </c>
      <c r="AI12" s="20">
        <v>41</v>
      </c>
      <c r="AJ12" s="20">
        <v>1</v>
      </c>
      <c r="AK12" s="20">
        <v>72</v>
      </c>
      <c r="AL12" s="20">
        <v>8</v>
      </c>
      <c r="AM12" s="20">
        <v>1000000</v>
      </c>
      <c r="AS12">
        <f t="shared" si="12"/>
        <v>69</v>
      </c>
      <c r="AT12">
        <f t="shared" si="8"/>
        <v>1</v>
      </c>
      <c r="AU12">
        <f t="shared" si="9"/>
        <v>60</v>
      </c>
      <c r="AV12">
        <f t="shared" si="10"/>
        <v>10</v>
      </c>
      <c r="AW12">
        <f t="shared" si="11"/>
        <v>74</v>
      </c>
      <c r="AX12">
        <f t="shared" si="13"/>
        <v>1000000</v>
      </c>
      <c r="BD12" s="19" t="s">
        <v>34</v>
      </c>
      <c r="BE12" s="20">
        <v>69</v>
      </c>
      <c r="BF12" s="20">
        <v>1</v>
      </c>
      <c r="BG12" s="20">
        <v>60</v>
      </c>
      <c r="BH12" s="20">
        <v>10</v>
      </c>
      <c r="BI12" s="20">
        <v>74</v>
      </c>
      <c r="BJ12" s="20">
        <v>1000000</v>
      </c>
      <c r="BT12" s="19" t="s">
        <v>36</v>
      </c>
      <c r="BU12" s="20">
        <v>23</v>
      </c>
      <c r="BV12" s="20">
        <v>41</v>
      </c>
      <c r="BW12" s="20">
        <v>1</v>
      </c>
      <c r="BX12" s="20">
        <v>68</v>
      </c>
      <c r="BY12" s="20">
        <v>45</v>
      </c>
      <c r="BZ12" s="20">
        <v>9</v>
      </c>
      <c r="CA12" s="20">
        <v>1000000</v>
      </c>
      <c r="CG12">
        <f t="shared" si="1"/>
        <v>59</v>
      </c>
      <c r="CH12">
        <f t="shared" si="2"/>
        <v>1</v>
      </c>
      <c r="CI12">
        <f t="shared" si="3"/>
        <v>60</v>
      </c>
      <c r="CJ12">
        <f t="shared" si="4"/>
        <v>14</v>
      </c>
      <c r="CK12">
        <f t="shared" si="5"/>
        <v>37</v>
      </c>
      <c r="CL12">
        <f t="shared" si="6"/>
        <v>72</v>
      </c>
      <c r="CM12">
        <f t="shared" si="7"/>
        <v>1000000</v>
      </c>
      <c r="CT12" s="19" t="s">
        <v>36</v>
      </c>
      <c r="CU12" s="20">
        <v>59</v>
      </c>
      <c r="CV12" s="20">
        <v>1</v>
      </c>
      <c r="CW12" s="20">
        <v>60</v>
      </c>
      <c r="CX12" s="20">
        <v>14</v>
      </c>
      <c r="CY12" s="20">
        <v>37</v>
      </c>
      <c r="CZ12" s="20">
        <v>72</v>
      </c>
      <c r="DA12" s="20">
        <v>1000000</v>
      </c>
    </row>
    <row r="13" spans="1:109" ht="15" thickBot="1" x14ac:dyDescent="0.35">
      <c r="A13">
        <v>9</v>
      </c>
      <c r="B13">
        <v>32</v>
      </c>
      <c r="C13">
        <v>0</v>
      </c>
      <c r="D13">
        <v>0</v>
      </c>
      <c r="E13">
        <v>0</v>
      </c>
      <c r="F13">
        <v>0</v>
      </c>
      <c r="AD13" t="s">
        <v>568</v>
      </c>
      <c r="AE13" t="s">
        <v>791</v>
      </c>
      <c r="AG13" s="19" t="s">
        <v>35</v>
      </c>
      <c r="AH13" s="20">
        <v>24</v>
      </c>
      <c r="AI13" s="20">
        <v>41</v>
      </c>
      <c r="AJ13" s="20">
        <v>1</v>
      </c>
      <c r="AK13" s="20">
        <v>63</v>
      </c>
      <c r="AL13" s="20">
        <v>64</v>
      </c>
      <c r="AM13" s="20">
        <v>1000000</v>
      </c>
      <c r="AS13">
        <f t="shared" si="12"/>
        <v>58</v>
      </c>
      <c r="AT13">
        <f t="shared" si="8"/>
        <v>1</v>
      </c>
      <c r="AU13">
        <f t="shared" si="9"/>
        <v>60</v>
      </c>
      <c r="AV13">
        <f t="shared" si="10"/>
        <v>19</v>
      </c>
      <c r="AW13">
        <f t="shared" si="11"/>
        <v>18</v>
      </c>
      <c r="AX13">
        <f t="shared" si="13"/>
        <v>1000000</v>
      </c>
      <c r="BD13" s="19" t="s">
        <v>35</v>
      </c>
      <c r="BE13" s="20">
        <v>58</v>
      </c>
      <c r="BF13" s="20">
        <v>1</v>
      </c>
      <c r="BG13" s="20">
        <v>60</v>
      </c>
      <c r="BH13" s="20">
        <v>19</v>
      </c>
      <c r="BI13" s="20">
        <v>18</v>
      </c>
      <c r="BJ13" s="20">
        <v>1000000</v>
      </c>
      <c r="BT13" s="19" t="s">
        <v>37</v>
      </c>
      <c r="BU13" s="20">
        <v>17</v>
      </c>
      <c r="BV13" s="20">
        <v>41</v>
      </c>
      <c r="BW13" s="20">
        <v>1</v>
      </c>
      <c r="BX13" s="20">
        <v>66</v>
      </c>
      <c r="BY13" s="20">
        <v>13</v>
      </c>
      <c r="BZ13" s="20">
        <v>11</v>
      </c>
      <c r="CA13" s="20">
        <v>1000000</v>
      </c>
      <c r="CG13">
        <f t="shared" si="1"/>
        <v>65</v>
      </c>
      <c r="CH13">
        <f t="shared" si="2"/>
        <v>1</v>
      </c>
      <c r="CI13">
        <f t="shared" si="3"/>
        <v>60</v>
      </c>
      <c r="CJ13">
        <f t="shared" si="4"/>
        <v>16</v>
      </c>
      <c r="CK13">
        <f t="shared" si="5"/>
        <v>69</v>
      </c>
      <c r="CL13">
        <f t="shared" si="6"/>
        <v>70</v>
      </c>
      <c r="CM13">
        <f t="shared" si="7"/>
        <v>1000000</v>
      </c>
      <c r="CT13" s="19" t="s">
        <v>37</v>
      </c>
      <c r="CU13" s="20">
        <v>65</v>
      </c>
      <c r="CV13" s="20">
        <v>1</v>
      </c>
      <c r="CW13" s="20">
        <v>60</v>
      </c>
      <c r="CX13" s="20">
        <v>16</v>
      </c>
      <c r="CY13" s="20">
        <v>69</v>
      </c>
      <c r="CZ13" s="20">
        <v>70</v>
      </c>
      <c r="DA13" s="20">
        <v>1000000</v>
      </c>
    </row>
    <row r="14" spans="1:109" ht="15" thickBot="1" x14ac:dyDescent="0.35">
      <c r="A14">
        <v>10</v>
      </c>
      <c r="B14">
        <v>23</v>
      </c>
      <c r="C14">
        <f>AD14</f>
        <v>10.3</v>
      </c>
      <c r="D14">
        <f>AVERAGE(W14:AA14)</f>
        <v>27.8</v>
      </c>
      <c r="E14">
        <f>-DC257</f>
        <v>-1.9</v>
      </c>
      <c r="F14">
        <v>0</v>
      </c>
      <c r="G14" s="13">
        <f>AVERAGE($B$5:$B14)</f>
        <v>25.5</v>
      </c>
      <c r="H14" s="13">
        <f>AVERAGE($B15:$B$104)</f>
        <v>54.3</v>
      </c>
      <c r="I14" s="13">
        <f>MAX($B$5:$B14)</f>
        <v>49</v>
      </c>
      <c r="J14" s="13">
        <f>MAX($B15:$B$104)</f>
        <v>99</v>
      </c>
      <c r="K14" s="13">
        <f>MIN($B$5:$B14)</f>
        <v>11</v>
      </c>
      <c r="L14" s="13">
        <f>MIN($B15:$B$104)</f>
        <v>10</v>
      </c>
      <c r="M14" s="13">
        <f>STDEV($B$5:$B14)</f>
        <v>10.437645541234117</v>
      </c>
      <c r="N14" s="13">
        <f>STDEV($B15:$B$104)</f>
        <v>25.871093582337561</v>
      </c>
      <c r="O14" s="13">
        <f>SLOPE($B$5:$B14,$A$5:$A14)</f>
        <v>0.83030303030303032</v>
      </c>
      <c r="P14" s="13">
        <f>SLOPE($B15:$B$104,$A15:$A$104)</f>
        <v>0.73130839198254927</v>
      </c>
      <c r="Q14" s="14">
        <f>ABS(G14-H14)</f>
        <v>28.799999999999997</v>
      </c>
      <c r="R14" s="14">
        <f>ABS(I14-J14)</f>
        <v>50</v>
      </c>
      <c r="S14" s="14">
        <f>ABS(K14-L14)</f>
        <v>1</v>
      </c>
      <c r="T14" s="14">
        <f>ABS(M14-N14)</f>
        <v>15.433448041103444</v>
      </c>
      <c r="U14" s="14">
        <f>ABS(O14-P14)</f>
        <v>9.8994638320481054E-2</v>
      </c>
      <c r="V14">
        <f>STDEV(COUNT($B$5:B14),COUNT(B15:$B$104))</f>
        <v>56.568542494923804</v>
      </c>
      <c r="W14">
        <f>RANK(Q14,Q$14:Q$94,Q$3)</f>
        <v>12</v>
      </c>
      <c r="X14">
        <f t="shared" ref="X14:X77" si="14">RANK(R14,R$14:R$94,R$3)</f>
        <v>41</v>
      </c>
      <c r="Y14">
        <f t="shared" ref="Y14:Y77" si="15">RANK(S14,S$14:S$94,S$3)</f>
        <v>1</v>
      </c>
      <c r="Z14">
        <f t="shared" ref="Z14:Z77" si="16">RANK(T14,T$14:T$94,T$3)</f>
        <v>81</v>
      </c>
      <c r="AA14">
        <f t="shared" ref="AA14:AB77" si="17">RANK(U14,U$14:U$94,U$3)</f>
        <v>4</v>
      </c>
      <c r="AB14">
        <f t="shared" si="17"/>
        <v>1</v>
      </c>
      <c r="AC14">
        <v>1000000</v>
      </c>
      <c r="AD14">
        <f>-BL259</f>
        <v>10.3</v>
      </c>
      <c r="AE14" t="str">
        <f>IF(AO259*BL259&lt;=0,"valid","invalid")</f>
        <v>valid</v>
      </c>
      <c r="AG14" s="19" t="s">
        <v>36</v>
      </c>
      <c r="AH14" s="20">
        <v>23</v>
      </c>
      <c r="AI14" s="20">
        <v>41</v>
      </c>
      <c r="AJ14" s="20">
        <v>1</v>
      </c>
      <c r="AK14" s="20">
        <v>68</v>
      </c>
      <c r="AL14" s="20">
        <v>45</v>
      </c>
      <c r="AM14" s="20">
        <v>1000000</v>
      </c>
      <c r="AS14">
        <f t="shared" si="12"/>
        <v>59</v>
      </c>
      <c r="AT14">
        <f t="shared" si="8"/>
        <v>1</v>
      </c>
      <c r="AU14">
        <f t="shared" si="9"/>
        <v>60</v>
      </c>
      <c r="AV14">
        <f t="shared" si="10"/>
        <v>14</v>
      </c>
      <c r="AW14">
        <f t="shared" si="11"/>
        <v>37</v>
      </c>
      <c r="AX14">
        <f t="shared" si="13"/>
        <v>1000000</v>
      </c>
      <c r="BD14" s="19" t="s">
        <v>36</v>
      </c>
      <c r="BE14" s="20">
        <v>59</v>
      </c>
      <c r="BF14" s="20">
        <v>1</v>
      </c>
      <c r="BG14" s="20">
        <v>60</v>
      </c>
      <c r="BH14" s="20">
        <v>14</v>
      </c>
      <c r="BI14" s="20">
        <v>37</v>
      </c>
      <c r="BJ14" s="20">
        <v>1000000</v>
      </c>
      <c r="BT14" s="19" t="s">
        <v>38</v>
      </c>
      <c r="BU14" s="20">
        <v>26</v>
      </c>
      <c r="BV14" s="20">
        <v>41</v>
      </c>
      <c r="BW14" s="20">
        <v>1</v>
      </c>
      <c r="BX14" s="20">
        <v>65</v>
      </c>
      <c r="BY14" s="20">
        <v>48</v>
      </c>
      <c r="BZ14" s="20">
        <v>13</v>
      </c>
      <c r="CA14" s="20">
        <v>1000000</v>
      </c>
      <c r="CG14">
        <f t="shared" si="1"/>
        <v>56</v>
      </c>
      <c r="CH14">
        <f t="shared" si="2"/>
        <v>1</v>
      </c>
      <c r="CI14">
        <f t="shared" si="3"/>
        <v>60</v>
      </c>
      <c r="CJ14">
        <f t="shared" si="4"/>
        <v>17</v>
      </c>
      <c r="CK14">
        <f t="shared" si="5"/>
        <v>34</v>
      </c>
      <c r="CL14">
        <f t="shared" si="6"/>
        <v>68</v>
      </c>
      <c r="CM14">
        <f t="shared" si="7"/>
        <v>1000000</v>
      </c>
      <c r="CT14" s="19" t="s">
        <v>38</v>
      </c>
      <c r="CU14" s="20">
        <v>56</v>
      </c>
      <c r="CV14" s="20">
        <v>1</v>
      </c>
      <c r="CW14" s="20">
        <v>60</v>
      </c>
      <c r="CX14" s="20">
        <v>17</v>
      </c>
      <c r="CY14" s="20">
        <v>34</v>
      </c>
      <c r="CZ14" s="20">
        <v>68</v>
      </c>
      <c r="DA14" s="20">
        <v>1000000</v>
      </c>
    </row>
    <row r="15" spans="1:109" ht="15" thickBot="1" x14ac:dyDescent="0.35">
      <c r="A15">
        <v>11</v>
      </c>
      <c r="B15">
        <v>43</v>
      </c>
      <c r="C15">
        <f t="shared" ref="C15:C78" si="18">AD15</f>
        <v>-1.7</v>
      </c>
      <c r="D15">
        <f t="shared" ref="D15:D78" si="19">AVERAGE(W15:AA15)</f>
        <v>36.6</v>
      </c>
      <c r="E15">
        <f t="shared" ref="E15:E78" si="20">-DC258</f>
        <v>-1.4</v>
      </c>
      <c r="F15">
        <v>0</v>
      </c>
      <c r="G15" s="13">
        <f>AVERAGE($B$5:$B15)</f>
        <v>27.09090909090909</v>
      </c>
      <c r="H15" s="13">
        <f>AVERAGE($B16:$B$104)</f>
        <v>54.426966292134829</v>
      </c>
      <c r="I15" s="13">
        <f>MAX($B$5:$B15)</f>
        <v>49</v>
      </c>
      <c r="J15" s="13">
        <f>MAX($B16:$B$104)</f>
        <v>99</v>
      </c>
      <c r="K15" s="13">
        <f>MIN($B$5:$B15)</f>
        <v>11</v>
      </c>
      <c r="L15" s="13">
        <f>MIN($B16:$B$104)</f>
        <v>10</v>
      </c>
      <c r="M15" s="13">
        <f>STDEV($B$5:$B15)</f>
        <v>11.220111812763236</v>
      </c>
      <c r="N15" s="13">
        <f>STDEV($B16:$B$104)</f>
        <v>25.989459244632172</v>
      </c>
      <c r="O15" s="13">
        <f>SLOPE($B$5:$B15,$A$5:$A15)</f>
        <v>1.4181818181818182</v>
      </c>
      <c r="P15" s="13">
        <f>SLOPE($B16:$B$104,$A16:$A$104)</f>
        <v>0.74758256724548844</v>
      </c>
      <c r="Q15" s="14">
        <f t="shared" ref="Q15:Q78" si="21">ABS(G15-H15)</f>
        <v>27.336057201225739</v>
      </c>
      <c r="R15" s="14">
        <f t="shared" ref="R15:R78" si="22">ABS(I15-J15)</f>
        <v>50</v>
      </c>
      <c r="S15" s="14">
        <f t="shared" ref="S15:S78" si="23">ABS(K15-L15)</f>
        <v>1</v>
      </c>
      <c r="T15" s="14">
        <f t="shared" ref="T15:T78" si="24">ABS(M15-N15)</f>
        <v>14.769347431868937</v>
      </c>
      <c r="U15" s="14">
        <f t="shared" ref="U15:U78" si="25">ABS(O15-P15)</f>
        <v>0.67059925093632977</v>
      </c>
      <c r="V15">
        <f>STDEV(COUNT($B$5:B15),COUNT(B16:$B$104))</f>
        <v>55.154328932550705</v>
      </c>
      <c r="W15">
        <f t="shared" ref="W15:W78" si="26">RANK(Q15,Q$14:Q$94,Q$3)</f>
        <v>8</v>
      </c>
      <c r="X15">
        <f t="shared" si="14"/>
        <v>41</v>
      </c>
      <c r="Y15">
        <f t="shared" si="15"/>
        <v>1</v>
      </c>
      <c r="Z15">
        <f t="shared" si="16"/>
        <v>78</v>
      </c>
      <c r="AA15">
        <f t="shared" si="17"/>
        <v>55</v>
      </c>
      <c r="AB15">
        <f t="shared" si="17"/>
        <v>3</v>
      </c>
      <c r="AC15">
        <v>1000000</v>
      </c>
      <c r="AD15">
        <f t="shared" ref="AD15:AD78" si="27">-BL260</f>
        <v>-1.7</v>
      </c>
      <c r="AE15" t="str">
        <f t="shared" ref="AE15:AE78" si="28">IF(AO260*BL260&lt;=0,"valid","invalid")</f>
        <v>valid</v>
      </c>
      <c r="AG15" s="19" t="s">
        <v>37</v>
      </c>
      <c r="AH15" s="20">
        <v>17</v>
      </c>
      <c r="AI15" s="20">
        <v>41</v>
      </c>
      <c r="AJ15" s="20">
        <v>1</v>
      </c>
      <c r="AK15" s="20">
        <v>66</v>
      </c>
      <c r="AL15" s="20">
        <v>13</v>
      </c>
      <c r="AM15" s="20">
        <v>1000000</v>
      </c>
      <c r="AS15">
        <f t="shared" si="12"/>
        <v>65</v>
      </c>
      <c r="AT15">
        <f t="shared" si="8"/>
        <v>1</v>
      </c>
      <c r="AU15">
        <f t="shared" si="9"/>
        <v>60</v>
      </c>
      <c r="AV15">
        <f t="shared" si="10"/>
        <v>16</v>
      </c>
      <c r="AW15">
        <f t="shared" si="11"/>
        <v>69</v>
      </c>
      <c r="AX15">
        <f t="shared" si="13"/>
        <v>1000000</v>
      </c>
      <c r="BD15" s="19" t="s">
        <v>37</v>
      </c>
      <c r="BE15" s="20">
        <v>65</v>
      </c>
      <c r="BF15" s="20">
        <v>1</v>
      </c>
      <c r="BG15" s="20">
        <v>60</v>
      </c>
      <c r="BH15" s="20">
        <v>16</v>
      </c>
      <c r="BI15" s="20">
        <v>69</v>
      </c>
      <c r="BJ15" s="20">
        <v>1000000</v>
      </c>
      <c r="BT15" s="19" t="s">
        <v>39</v>
      </c>
      <c r="BU15" s="20">
        <v>19</v>
      </c>
      <c r="BV15" s="20">
        <v>41</v>
      </c>
      <c r="BW15" s="20">
        <v>1</v>
      </c>
      <c r="BX15" s="20">
        <v>61</v>
      </c>
      <c r="BY15" s="20">
        <v>15</v>
      </c>
      <c r="BZ15" s="20">
        <v>15</v>
      </c>
      <c r="CA15" s="20">
        <v>1000000</v>
      </c>
      <c r="CG15">
        <f t="shared" si="1"/>
        <v>63</v>
      </c>
      <c r="CH15">
        <f t="shared" si="2"/>
        <v>1</v>
      </c>
      <c r="CI15">
        <f t="shared" si="3"/>
        <v>60</v>
      </c>
      <c r="CJ15">
        <f t="shared" si="4"/>
        <v>21</v>
      </c>
      <c r="CK15">
        <f t="shared" si="5"/>
        <v>67</v>
      </c>
      <c r="CL15">
        <f t="shared" si="6"/>
        <v>66</v>
      </c>
      <c r="CM15">
        <f t="shared" si="7"/>
        <v>1000000</v>
      </c>
      <c r="CT15" s="19" t="s">
        <v>39</v>
      </c>
      <c r="CU15" s="20">
        <v>63</v>
      </c>
      <c r="CV15" s="20">
        <v>1</v>
      </c>
      <c r="CW15" s="20">
        <v>60</v>
      </c>
      <c r="CX15" s="20">
        <v>21</v>
      </c>
      <c r="CY15" s="20">
        <v>67</v>
      </c>
      <c r="CZ15" s="20">
        <v>66</v>
      </c>
      <c r="DA15" s="20">
        <v>1000000</v>
      </c>
    </row>
    <row r="16" spans="1:109" ht="15" thickBot="1" x14ac:dyDescent="0.35">
      <c r="A16">
        <v>12</v>
      </c>
      <c r="B16">
        <v>14</v>
      </c>
      <c r="C16">
        <f t="shared" si="18"/>
        <v>-18.2</v>
      </c>
      <c r="D16">
        <f t="shared" si="19"/>
        <v>27</v>
      </c>
      <c r="E16">
        <f t="shared" si="20"/>
        <v>-41.4</v>
      </c>
      <c r="F16">
        <f>STDEV(E14:E16)</f>
        <v>22.951034835057001</v>
      </c>
      <c r="G16" s="13">
        <f>AVERAGE($B$5:$B16)</f>
        <v>26</v>
      </c>
      <c r="H16" s="13">
        <f>AVERAGE($B17:$B$104)</f>
        <v>54.886363636363633</v>
      </c>
      <c r="I16" s="13">
        <f>MAX($B$5:$B16)</f>
        <v>49</v>
      </c>
      <c r="J16" s="13">
        <f>MAX($B17:$B$104)</f>
        <v>99</v>
      </c>
      <c r="K16" s="13">
        <f>MIN($B$5:$B16)</f>
        <v>11</v>
      </c>
      <c r="L16" s="13">
        <f>MIN($B17:$B$104)</f>
        <v>10</v>
      </c>
      <c r="M16" s="13">
        <f>STDEV($B$5:$B16)</f>
        <v>11.345804190416505</v>
      </c>
      <c r="N16" s="13">
        <f>STDEV($B17:$B$104)</f>
        <v>25.772404300074115</v>
      </c>
      <c r="O16" s="13">
        <f>SLOPE($B$5:$B16,$A$5:$A16)</f>
        <v>0.58741258741258739</v>
      </c>
      <c r="P16" s="13">
        <f>SLOPE($B17:$B$104,$A17:$A$104)</f>
        <v>0.74167870099679478</v>
      </c>
      <c r="Q16" s="14">
        <f t="shared" si="21"/>
        <v>28.886363636363633</v>
      </c>
      <c r="R16" s="14">
        <f t="shared" si="22"/>
        <v>50</v>
      </c>
      <c r="S16" s="14">
        <f t="shared" si="23"/>
        <v>1</v>
      </c>
      <c r="T16" s="14">
        <f t="shared" si="24"/>
        <v>14.42660010965761</v>
      </c>
      <c r="U16" s="14">
        <f t="shared" si="25"/>
        <v>0.15426611358420739</v>
      </c>
      <c r="V16">
        <f>STDEV(COUNT($B$5:B16),COUNT(B17:$B$104))</f>
        <v>53.740115370177612</v>
      </c>
      <c r="W16">
        <f t="shared" si="26"/>
        <v>13</v>
      </c>
      <c r="X16">
        <f t="shared" si="14"/>
        <v>41</v>
      </c>
      <c r="Y16">
        <f t="shared" si="15"/>
        <v>1</v>
      </c>
      <c r="Z16">
        <f t="shared" si="16"/>
        <v>72</v>
      </c>
      <c r="AA16">
        <f t="shared" si="17"/>
        <v>8</v>
      </c>
      <c r="AB16">
        <f t="shared" si="17"/>
        <v>5</v>
      </c>
      <c r="AC16">
        <v>1000000</v>
      </c>
      <c r="AD16">
        <f t="shared" si="27"/>
        <v>-18.2</v>
      </c>
      <c r="AE16" t="str">
        <f t="shared" si="28"/>
        <v>valid</v>
      </c>
      <c r="AG16" s="19" t="s">
        <v>38</v>
      </c>
      <c r="AH16" s="20">
        <v>26</v>
      </c>
      <c r="AI16" s="20">
        <v>41</v>
      </c>
      <c r="AJ16" s="20">
        <v>1</v>
      </c>
      <c r="AK16" s="20">
        <v>65</v>
      </c>
      <c r="AL16" s="20">
        <v>48</v>
      </c>
      <c r="AM16" s="20">
        <v>1000000</v>
      </c>
      <c r="AS16">
        <f t="shared" si="12"/>
        <v>56</v>
      </c>
      <c r="AT16">
        <f t="shared" si="8"/>
        <v>1</v>
      </c>
      <c r="AU16">
        <f t="shared" si="9"/>
        <v>60</v>
      </c>
      <c r="AV16">
        <f t="shared" si="10"/>
        <v>17</v>
      </c>
      <c r="AW16">
        <f t="shared" si="11"/>
        <v>34</v>
      </c>
      <c r="AX16">
        <f t="shared" si="13"/>
        <v>1000000</v>
      </c>
      <c r="BD16" s="19" t="s">
        <v>38</v>
      </c>
      <c r="BE16" s="20">
        <v>56</v>
      </c>
      <c r="BF16" s="20">
        <v>1</v>
      </c>
      <c r="BG16" s="20">
        <v>60</v>
      </c>
      <c r="BH16" s="20">
        <v>17</v>
      </c>
      <c r="BI16" s="20">
        <v>34</v>
      </c>
      <c r="BJ16" s="20">
        <v>1000000</v>
      </c>
      <c r="BT16" s="19" t="s">
        <v>40</v>
      </c>
      <c r="BU16" s="20">
        <v>14</v>
      </c>
      <c r="BV16" s="20">
        <v>41</v>
      </c>
      <c r="BW16" s="20">
        <v>1</v>
      </c>
      <c r="BX16" s="20">
        <v>57</v>
      </c>
      <c r="BY16" s="20">
        <v>2</v>
      </c>
      <c r="BZ16" s="20">
        <v>17</v>
      </c>
      <c r="CA16" s="20">
        <v>1000000</v>
      </c>
      <c r="CG16">
        <f t="shared" si="1"/>
        <v>68</v>
      </c>
      <c r="CH16">
        <f t="shared" si="2"/>
        <v>1</v>
      </c>
      <c r="CI16">
        <f t="shared" si="3"/>
        <v>60</v>
      </c>
      <c r="CJ16">
        <f t="shared" si="4"/>
        <v>25</v>
      </c>
      <c r="CK16">
        <f t="shared" si="5"/>
        <v>80</v>
      </c>
      <c r="CL16">
        <f t="shared" si="6"/>
        <v>64</v>
      </c>
      <c r="CM16">
        <f t="shared" si="7"/>
        <v>1000000</v>
      </c>
      <c r="CT16" s="19" t="s">
        <v>40</v>
      </c>
      <c r="CU16" s="20">
        <v>68</v>
      </c>
      <c r="CV16" s="20">
        <v>1</v>
      </c>
      <c r="CW16" s="20">
        <v>60</v>
      </c>
      <c r="CX16" s="20">
        <v>25</v>
      </c>
      <c r="CY16" s="20">
        <v>80</v>
      </c>
      <c r="CZ16" s="20">
        <v>64</v>
      </c>
      <c r="DA16" s="20">
        <v>1000000</v>
      </c>
    </row>
    <row r="17" spans="1:105" ht="15" thickBot="1" x14ac:dyDescent="0.35">
      <c r="A17">
        <v>13</v>
      </c>
      <c r="B17">
        <v>11</v>
      </c>
      <c r="C17">
        <f t="shared" si="18"/>
        <v>37.299999999999997</v>
      </c>
      <c r="D17">
        <f t="shared" si="19"/>
        <v>38.6</v>
      </c>
      <c r="E17">
        <f t="shared" si="20"/>
        <v>23.6</v>
      </c>
      <c r="F17">
        <f t="shared" ref="F17:F80" si="29">STDEV(E15:E17)</f>
        <v>32.787192621510002</v>
      </c>
      <c r="G17" s="13">
        <f>AVERAGE($B$5:$B17)</f>
        <v>24.846153846153847</v>
      </c>
      <c r="H17" s="13">
        <f>AVERAGE($B18:$B$104)</f>
        <v>55.390804597701148</v>
      </c>
      <c r="I17" s="13">
        <f>MAX($B$5:$B17)</f>
        <v>49</v>
      </c>
      <c r="J17" s="13">
        <f>MAX($B18:$B$104)</f>
        <v>99</v>
      </c>
      <c r="K17" s="13">
        <f>MIN($B$5:$B17)</f>
        <v>11</v>
      </c>
      <c r="L17" s="13">
        <f>MIN($B18:$B$104)</f>
        <v>10</v>
      </c>
      <c r="M17" s="13">
        <f>STDEV($B$5:$B17)</f>
        <v>11.632183471201452</v>
      </c>
      <c r="N17" s="13">
        <f>STDEV($B18:$B$104)</f>
        <v>25.481117642714167</v>
      </c>
      <c r="O17" s="13">
        <f>SLOPE($B$5:$B17,$A$5:$A17)</f>
        <v>-3.2967032967032892E-2</v>
      </c>
      <c r="P17" s="13">
        <f>SLOPE($B18:$B$104,$A18:$A$104)</f>
        <v>0.73235765838011235</v>
      </c>
      <c r="Q17" s="14">
        <f t="shared" si="21"/>
        <v>30.544650751547302</v>
      </c>
      <c r="R17" s="14">
        <f t="shared" si="22"/>
        <v>50</v>
      </c>
      <c r="S17" s="14">
        <f t="shared" si="23"/>
        <v>1</v>
      </c>
      <c r="T17" s="14">
        <f t="shared" si="24"/>
        <v>13.848934171512715</v>
      </c>
      <c r="U17" s="14">
        <f t="shared" si="25"/>
        <v>0.7653246913471452</v>
      </c>
      <c r="V17">
        <f>STDEV(COUNT($B$5:B17),COUNT(B18:$B$104))</f>
        <v>52.32590180780452</v>
      </c>
      <c r="W17">
        <f t="shared" si="26"/>
        <v>24</v>
      </c>
      <c r="X17">
        <f t="shared" si="14"/>
        <v>41</v>
      </c>
      <c r="Y17">
        <f t="shared" si="15"/>
        <v>1</v>
      </c>
      <c r="Z17">
        <f t="shared" si="16"/>
        <v>63</v>
      </c>
      <c r="AA17">
        <f t="shared" si="17"/>
        <v>64</v>
      </c>
      <c r="AB17">
        <f t="shared" si="17"/>
        <v>7</v>
      </c>
      <c r="AC17">
        <v>1000000</v>
      </c>
      <c r="AD17">
        <f t="shared" si="27"/>
        <v>37.299999999999997</v>
      </c>
      <c r="AE17" t="str">
        <f t="shared" si="28"/>
        <v>valid</v>
      </c>
      <c r="AG17" s="19" t="s">
        <v>39</v>
      </c>
      <c r="AH17" s="20">
        <v>19</v>
      </c>
      <c r="AI17" s="20">
        <v>41</v>
      </c>
      <c r="AJ17" s="20">
        <v>1</v>
      </c>
      <c r="AK17" s="20">
        <v>61</v>
      </c>
      <c r="AL17" s="20">
        <v>15</v>
      </c>
      <c r="AM17" s="20">
        <v>1000000</v>
      </c>
      <c r="AS17">
        <f t="shared" si="12"/>
        <v>63</v>
      </c>
      <c r="AT17">
        <f t="shared" si="8"/>
        <v>1</v>
      </c>
      <c r="AU17">
        <f t="shared" si="9"/>
        <v>60</v>
      </c>
      <c r="AV17">
        <f t="shared" si="10"/>
        <v>21</v>
      </c>
      <c r="AW17">
        <f t="shared" si="11"/>
        <v>67</v>
      </c>
      <c r="AX17">
        <f t="shared" si="13"/>
        <v>1000000</v>
      </c>
      <c r="BD17" s="19" t="s">
        <v>39</v>
      </c>
      <c r="BE17" s="20">
        <v>63</v>
      </c>
      <c r="BF17" s="20">
        <v>1</v>
      </c>
      <c r="BG17" s="20">
        <v>60</v>
      </c>
      <c r="BH17" s="20">
        <v>21</v>
      </c>
      <c r="BI17" s="20">
        <v>67</v>
      </c>
      <c r="BJ17" s="20">
        <v>1000000</v>
      </c>
      <c r="BT17" s="19" t="s">
        <v>41</v>
      </c>
      <c r="BU17" s="20">
        <v>16</v>
      </c>
      <c r="BV17" s="20">
        <v>41</v>
      </c>
      <c r="BW17" s="20">
        <v>1</v>
      </c>
      <c r="BX17" s="20">
        <v>62</v>
      </c>
      <c r="BY17" s="20">
        <v>7</v>
      </c>
      <c r="BZ17" s="20">
        <v>19</v>
      </c>
      <c r="CA17" s="20">
        <v>1000000</v>
      </c>
      <c r="CG17">
        <f t="shared" si="1"/>
        <v>66</v>
      </c>
      <c r="CH17">
        <f t="shared" si="2"/>
        <v>1</v>
      </c>
      <c r="CI17">
        <f t="shared" si="3"/>
        <v>60</v>
      </c>
      <c r="CJ17">
        <f t="shared" si="4"/>
        <v>20</v>
      </c>
      <c r="CK17">
        <f t="shared" si="5"/>
        <v>75</v>
      </c>
      <c r="CL17">
        <f t="shared" si="6"/>
        <v>62</v>
      </c>
      <c r="CM17">
        <f t="shared" si="7"/>
        <v>1000000</v>
      </c>
      <c r="CT17" s="19" t="s">
        <v>41</v>
      </c>
      <c r="CU17" s="20">
        <v>66</v>
      </c>
      <c r="CV17" s="20">
        <v>1</v>
      </c>
      <c r="CW17" s="20">
        <v>60</v>
      </c>
      <c r="CX17" s="20">
        <v>20</v>
      </c>
      <c r="CY17" s="20">
        <v>75</v>
      </c>
      <c r="CZ17" s="20">
        <v>62</v>
      </c>
      <c r="DA17" s="20">
        <v>1000000</v>
      </c>
    </row>
    <row r="18" spans="1:105" ht="15" thickBot="1" x14ac:dyDescent="0.35">
      <c r="A18">
        <v>14</v>
      </c>
      <c r="B18">
        <v>32</v>
      </c>
      <c r="C18">
        <f t="shared" si="18"/>
        <v>24.8</v>
      </c>
      <c r="D18">
        <f t="shared" si="19"/>
        <v>35.6</v>
      </c>
      <c r="E18">
        <f t="shared" si="20"/>
        <v>10.6</v>
      </c>
      <c r="F18">
        <f t="shared" si="29"/>
        <v>34.394767043839678</v>
      </c>
      <c r="G18" s="13">
        <f>AVERAGE($B$5:$B18)</f>
        <v>25.357142857142858</v>
      </c>
      <c r="H18" s="13">
        <f>AVERAGE($B19:$B$104)</f>
        <v>55.662790697674417</v>
      </c>
      <c r="I18" s="13">
        <f>MAX($B$5:$B18)</f>
        <v>49</v>
      </c>
      <c r="J18" s="13">
        <f>MAX($B19:$B$104)</f>
        <v>99</v>
      </c>
      <c r="K18" s="13">
        <f>MIN($B$5:$B18)</f>
        <v>11</v>
      </c>
      <c r="L18" s="13">
        <f>MIN($B19:$B$104)</f>
        <v>10</v>
      </c>
      <c r="M18" s="13">
        <f>STDEV($B$5:$B18)</f>
        <v>11.338207312222911</v>
      </c>
      <c r="N18" s="13">
        <f>STDEV($B19:$B$104)</f>
        <v>25.503222617643615</v>
      </c>
      <c r="O18" s="13">
        <f>SLOPE($B$5:$B18,$A$5:$A18)</f>
        <v>0.178021978021978</v>
      </c>
      <c r="P18" s="13">
        <f>SLOPE($B19:$B$104,$A19:$A$104)</f>
        <v>0.73900655691306194</v>
      </c>
      <c r="Q18" s="14">
        <f t="shared" si="21"/>
        <v>30.305647840531559</v>
      </c>
      <c r="R18" s="14">
        <f t="shared" si="22"/>
        <v>50</v>
      </c>
      <c r="S18" s="14">
        <f t="shared" si="23"/>
        <v>1</v>
      </c>
      <c r="T18" s="14">
        <f t="shared" si="24"/>
        <v>14.165015305420704</v>
      </c>
      <c r="U18" s="14">
        <f t="shared" si="25"/>
        <v>0.56098457889108388</v>
      </c>
      <c r="V18">
        <f>STDEV(COUNT($B$5:B18),COUNT(B19:$B$104))</f>
        <v>50.911688245431421</v>
      </c>
      <c r="W18">
        <f t="shared" si="26"/>
        <v>23</v>
      </c>
      <c r="X18">
        <f t="shared" si="14"/>
        <v>41</v>
      </c>
      <c r="Y18">
        <f t="shared" si="15"/>
        <v>1</v>
      </c>
      <c r="Z18">
        <f t="shared" si="16"/>
        <v>68</v>
      </c>
      <c r="AA18">
        <f t="shared" si="17"/>
        <v>45</v>
      </c>
      <c r="AB18">
        <f t="shared" si="17"/>
        <v>9</v>
      </c>
      <c r="AC18">
        <v>1000000</v>
      </c>
      <c r="AD18">
        <f t="shared" si="27"/>
        <v>24.8</v>
      </c>
      <c r="AE18" t="str">
        <f t="shared" si="28"/>
        <v>valid</v>
      </c>
      <c r="AG18" s="19" t="s">
        <v>40</v>
      </c>
      <c r="AH18" s="20">
        <v>14</v>
      </c>
      <c r="AI18" s="20">
        <v>41</v>
      </c>
      <c r="AJ18" s="20">
        <v>1</v>
      </c>
      <c r="AK18" s="20">
        <v>57</v>
      </c>
      <c r="AL18" s="20">
        <v>2</v>
      </c>
      <c r="AM18" s="20">
        <v>1000000</v>
      </c>
      <c r="AS18">
        <f t="shared" si="12"/>
        <v>68</v>
      </c>
      <c r="AT18">
        <f t="shared" si="8"/>
        <v>1</v>
      </c>
      <c r="AU18">
        <f t="shared" si="9"/>
        <v>60</v>
      </c>
      <c r="AV18">
        <f t="shared" si="10"/>
        <v>25</v>
      </c>
      <c r="AW18">
        <f t="shared" si="11"/>
        <v>80</v>
      </c>
      <c r="AX18">
        <f t="shared" si="13"/>
        <v>1000000</v>
      </c>
      <c r="BD18" s="19" t="s">
        <v>40</v>
      </c>
      <c r="BE18" s="20">
        <v>68</v>
      </c>
      <c r="BF18" s="20">
        <v>1</v>
      </c>
      <c r="BG18" s="20">
        <v>60</v>
      </c>
      <c r="BH18" s="20">
        <v>25</v>
      </c>
      <c r="BI18" s="20">
        <v>80</v>
      </c>
      <c r="BJ18" s="20">
        <v>1000000</v>
      </c>
      <c r="BT18" s="19" t="s">
        <v>42</v>
      </c>
      <c r="BU18" s="20">
        <v>20</v>
      </c>
      <c r="BV18" s="20">
        <v>41</v>
      </c>
      <c r="BW18" s="20">
        <v>1</v>
      </c>
      <c r="BX18" s="20">
        <v>64</v>
      </c>
      <c r="BY18" s="20">
        <v>17</v>
      </c>
      <c r="BZ18" s="20">
        <v>21</v>
      </c>
      <c r="CA18" s="20">
        <v>1000000</v>
      </c>
      <c r="CG18">
        <f t="shared" si="1"/>
        <v>62</v>
      </c>
      <c r="CH18">
        <f t="shared" si="2"/>
        <v>1</v>
      </c>
      <c r="CI18">
        <f t="shared" si="3"/>
        <v>60</v>
      </c>
      <c r="CJ18">
        <f t="shared" si="4"/>
        <v>18</v>
      </c>
      <c r="CK18">
        <f t="shared" si="5"/>
        <v>65</v>
      </c>
      <c r="CL18">
        <f t="shared" si="6"/>
        <v>60</v>
      </c>
      <c r="CM18">
        <f t="shared" si="7"/>
        <v>1000000</v>
      </c>
      <c r="CT18" s="19" t="s">
        <v>42</v>
      </c>
      <c r="CU18" s="20">
        <v>62</v>
      </c>
      <c r="CV18" s="20">
        <v>1</v>
      </c>
      <c r="CW18" s="20">
        <v>60</v>
      </c>
      <c r="CX18" s="20">
        <v>18</v>
      </c>
      <c r="CY18" s="20">
        <v>65</v>
      </c>
      <c r="CZ18" s="20">
        <v>60</v>
      </c>
      <c r="DA18" s="20">
        <v>1000000</v>
      </c>
    </row>
    <row r="19" spans="1:105" ht="15" thickBot="1" x14ac:dyDescent="0.35">
      <c r="A19">
        <v>15</v>
      </c>
      <c r="B19">
        <v>39</v>
      </c>
      <c r="C19">
        <f t="shared" si="18"/>
        <v>-15.2</v>
      </c>
      <c r="D19">
        <f t="shared" si="19"/>
        <v>27.6</v>
      </c>
      <c r="E19">
        <f t="shared" si="20"/>
        <v>-36.9</v>
      </c>
      <c r="F19">
        <f t="shared" si="29"/>
        <v>31.847291878588358</v>
      </c>
      <c r="G19" s="13">
        <f>AVERAGE($B$5:$B19)</f>
        <v>26.266666666666666</v>
      </c>
      <c r="H19" s="13">
        <f>AVERAGE($B20:$B$104)</f>
        <v>55.858823529411765</v>
      </c>
      <c r="I19" s="13">
        <f>MAX($B$5:$B19)</f>
        <v>49</v>
      </c>
      <c r="J19" s="13">
        <f>MAX($B20:$B$104)</f>
        <v>99</v>
      </c>
      <c r="K19" s="13">
        <f>MIN($B$5:$B19)</f>
        <v>11</v>
      </c>
      <c r="L19" s="13">
        <f>MIN($B20:$B$104)</f>
        <v>10</v>
      </c>
      <c r="M19" s="13">
        <f>STDEV($B$5:$B19)</f>
        <v>11.479588510959456</v>
      </c>
      <c r="N19" s="13">
        <f>STDEV($B20:$B$104)</f>
        <v>25.589317405239754</v>
      </c>
      <c r="O19" s="13">
        <f>SLOPE($B$5:$B19,$A$5:$A19)</f>
        <v>0.48571428571428571</v>
      </c>
      <c r="P19" s="13">
        <f>SLOPE($B20:$B$104,$A20:$A$104)</f>
        <v>0.75139730310728947</v>
      </c>
      <c r="Q19" s="14">
        <f t="shared" si="21"/>
        <v>29.592156862745099</v>
      </c>
      <c r="R19" s="14">
        <f t="shared" si="22"/>
        <v>50</v>
      </c>
      <c r="S19" s="14">
        <f t="shared" si="23"/>
        <v>1</v>
      </c>
      <c r="T19" s="14">
        <f t="shared" si="24"/>
        <v>14.109728894280298</v>
      </c>
      <c r="U19" s="14">
        <f t="shared" si="25"/>
        <v>0.26568301739300376</v>
      </c>
      <c r="V19">
        <f>STDEV(COUNT($B$5:B19),COUNT(B20:$B$104))</f>
        <v>49.497474683058329</v>
      </c>
      <c r="W19">
        <f t="shared" si="26"/>
        <v>17</v>
      </c>
      <c r="X19">
        <f t="shared" si="14"/>
        <v>41</v>
      </c>
      <c r="Y19">
        <f t="shared" si="15"/>
        <v>1</v>
      </c>
      <c r="Z19">
        <f t="shared" si="16"/>
        <v>66</v>
      </c>
      <c r="AA19">
        <f t="shared" si="17"/>
        <v>13</v>
      </c>
      <c r="AB19">
        <f t="shared" si="17"/>
        <v>11</v>
      </c>
      <c r="AC19">
        <v>1000000</v>
      </c>
      <c r="AD19">
        <f t="shared" si="27"/>
        <v>-15.2</v>
      </c>
      <c r="AE19" t="str">
        <f t="shared" si="28"/>
        <v>valid</v>
      </c>
      <c r="AG19" s="19" t="s">
        <v>41</v>
      </c>
      <c r="AH19" s="20">
        <v>16</v>
      </c>
      <c r="AI19" s="20">
        <v>41</v>
      </c>
      <c r="AJ19" s="20">
        <v>1</v>
      </c>
      <c r="AK19" s="20">
        <v>62</v>
      </c>
      <c r="AL19" s="20">
        <v>7</v>
      </c>
      <c r="AM19" s="20">
        <v>1000000</v>
      </c>
      <c r="AS19">
        <f t="shared" si="12"/>
        <v>66</v>
      </c>
      <c r="AT19">
        <f t="shared" si="8"/>
        <v>1</v>
      </c>
      <c r="AU19">
        <f t="shared" si="9"/>
        <v>60</v>
      </c>
      <c r="AV19">
        <f t="shared" si="10"/>
        <v>20</v>
      </c>
      <c r="AW19">
        <f t="shared" si="11"/>
        <v>75</v>
      </c>
      <c r="AX19">
        <f t="shared" si="13"/>
        <v>1000000</v>
      </c>
      <c r="BD19" s="19" t="s">
        <v>41</v>
      </c>
      <c r="BE19" s="20">
        <v>66</v>
      </c>
      <c r="BF19" s="20">
        <v>1</v>
      </c>
      <c r="BG19" s="20">
        <v>60</v>
      </c>
      <c r="BH19" s="20">
        <v>20</v>
      </c>
      <c r="BI19" s="20">
        <v>75</v>
      </c>
      <c r="BJ19" s="20">
        <v>1000000</v>
      </c>
      <c r="BT19" s="19" t="s">
        <v>43</v>
      </c>
      <c r="BU19" s="20">
        <v>18</v>
      </c>
      <c r="BV19" s="20">
        <v>41</v>
      </c>
      <c r="BW19" s="20">
        <v>1</v>
      </c>
      <c r="BX19" s="20">
        <v>67</v>
      </c>
      <c r="BY19" s="20">
        <v>14</v>
      </c>
      <c r="BZ19" s="20">
        <v>23</v>
      </c>
      <c r="CA19" s="20">
        <v>1000000</v>
      </c>
      <c r="CG19">
        <f t="shared" si="1"/>
        <v>64</v>
      </c>
      <c r="CH19">
        <f t="shared" si="2"/>
        <v>1</v>
      </c>
      <c r="CI19">
        <f t="shared" si="3"/>
        <v>60</v>
      </c>
      <c r="CJ19">
        <f t="shared" si="4"/>
        <v>15</v>
      </c>
      <c r="CK19">
        <f t="shared" si="5"/>
        <v>68</v>
      </c>
      <c r="CL19">
        <f t="shared" si="6"/>
        <v>58</v>
      </c>
      <c r="CM19">
        <f t="shared" si="7"/>
        <v>1000000</v>
      </c>
      <c r="CT19" s="19" t="s">
        <v>43</v>
      </c>
      <c r="CU19" s="20">
        <v>64</v>
      </c>
      <c r="CV19" s="20">
        <v>1</v>
      </c>
      <c r="CW19" s="20">
        <v>60</v>
      </c>
      <c r="CX19" s="20">
        <v>15</v>
      </c>
      <c r="CY19" s="20">
        <v>68</v>
      </c>
      <c r="CZ19" s="20">
        <v>58</v>
      </c>
      <c r="DA19" s="20">
        <v>1000000</v>
      </c>
    </row>
    <row r="20" spans="1:105" ht="15" thickBot="1" x14ac:dyDescent="0.35">
      <c r="A20">
        <v>16</v>
      </c>
      <c r="B20">
        <v>16</v>
      </c>
      <c r="C20">
        <f t="shared" si="18"/>
        <v>27.8</v>
      </c>
      <c r="D20">
        <f t="shared" si="19"/>
        <v>36.200000000000003</v>
      </c>
      <c r="E20">
        <f t="shared" si="20"/>
        <v>17.600000000000001</v>
      </c>
      <c r="F20">
        <f t="shared" si="29"/>
        <v>29.652150006365474</v>
      </c>
      <c r="G20" s="13">
        <f>AVERAGE($B$5:$B20)</f>
        <v>25.625</v>
      </c>
      <c r="H20" s="13">
        <f>AVERAGE($B21:$B$104)</f>
        <v>56.333333333333336</v>
      </c>
      <c r="I20" s="13">
        <f>MAX($B$5:$B20)</f>
        <v>49</v>
      </c>
      <c r="J20" s="13">
        <f>MAX($B21:$B$104)</f>
        <v>99</v>
      </c>
      <c r="K20" s="13">
        <f>MIN($B$5:$B20)</f>
        <v>11</v>
      </c>
      <c r="L20" s="13">
        <f>MIN($B21:$B$104)</f>
        <v>10</v>
      </c>
      <c r="M20" s="13">
        <f>STDEV($B$5:$B20)</f>
        <v>11.38346754435279</v>
      </c>
      <c r="N20" s="13">
        <f>STDEV($B21:$B$104)</f>
        <v>25.364016506329072</v>
      </c>
      <c r="O20" s="13">
        <f>SLOPE($B$5:$B20,$A$5:$A20)</f>
        <v>0.17352941176470588</v>
      </c>
      <c r="P20" s="13">
        <f>SLOPE($B21:$B$104,$A21:$A$104)</f>
        <v>0.74425432823731907</v>
      </c>
      <c r="Q20" s="14">
        <f t="shared" si="21"/>
        <v>30.708333333333336</v>
      </c>
      <c r="R20" s="14">
        <f t="shared" si="22"/>
        <v>50</v>
      </c>
      <c r="S20" s="14">
        <f t="shared" si="23"/>
        <v>1</v>
      </c>
      <c r="T20" s="14">
        <f t="shared" si="24"/>
        <v>13.980548961976282</v>
      </c>
      <c r="U20" s="14">
        <f t="shared" si="25"/>
        <v>0.57072491647261314</v>
      </c>
      <c r="V20">
        <f>STDEV(COUNT($B$5:B20),COUNT(B21:$B$104))</f>
        <v>48.083261120685229</v>
      </c>
      <c r="W20">
        <f t="shared" si="26"/>
        <v>26</v>
      </c>
      <c r="X20">
        <f t="shared" si="14"/>
        <v>41</v>
      </c>
      <c r="Y20">
        <f t="shared" si="15"/>
        <v>1</v>
      </c>
      <c r="Z20">
        <f t="shared" si="16"/>
        <v>65</v>
      </c>
      <c r="AA20">
        <f t="shared" si="17"/>
        <v>48</v>
      </c>
      <c r="AB20">
        <f t="shared" si="17"/>
        <v>13</v>
      </c>
      <c r="AC20">
        <v>1000000</v>
      </c>
      <c r="AD20">
        <f t="shared" si="27"/>
        <v>27.8</v>
      </c>
      <c r="AE20" t="str">
        <f t="shared" si="28"/>
        <v>valid</v>
      </c>
      <c r="AG20" s="19" t="s">
        <v>42</v>
      </c>
      <c r="AH20" s="20">
        <v>20</v>
      </c>
      <c r="AI20" s="20">
        <v>41</v>
      </c>
      <c r="AJ20" s="20">
        <v>1</v>
      </c>
      <c r="AK20" s="20">
        <v>64</v>
      </c>
      <c r="AL20" s="20">
        <v>17</v>
      </c>
      <c r="AM20" s="20">
        <v>1000000</v>
      </c>
      <c r="AS20">
        <f t="shared" si="12"/>
        <v>62</v>
      </c>
      <c r="AT20">
        <f t="shared" si="8"/>
        <v>1</v>
      </c>
      <c r="AU20">
        <f t="shared" si="9"/>
        <v>60</v>
      </c>
      <c r="AV20">
        <f t="shared" si="10"/>
        <v>18</v>
      </c>
      <c r="AW20">
        <f t="shared" si="11"/>
        <v>65</v>
      </c>
      <c r="AX20">
        <f t="shared" si="13"/>
        <v>1000000</v>
      </c>
      <c r="BD20" s="19" t="s">
        <v>42</v>
      </c>
      <c r="BE20" s="20">
        <v>62</v>
      </c>
      <c r="BF20" s="20">
        <v>1</v>
      </c>
      <c r="BG20" s="20">
        <v>60</v>
      </c>
      <c r="BH20" s="20">
        <v>18</v>
      </c>
      <c r="BI20" s="20">
        <v>65</v>
      </c>
      <c r="BJ20" s="20">
        <v>1000000</v>
      </c>
      <c r="BT20" s="19" t="s">
        <v>44</v>
      </c>
      <c r="BU20" s="20">
        <v>21</v>
      </c>
      <c r="BV20" s="20">
        <v>41</v>
      </c>
      <c r="BW20" s="20">
        <v>1</v>
      </c>
      <c r="BX20" s="20">
        <v>70</v>
      </c>
      <c r="BY20" s="20">
        <v>18</v>
      </c>
      <c r="BZ20" s="20">
        <v>25</v>
      </c>
      <c r="CA20" s="20">
        <v>1000000</v>
      </c>
      <c r="CG20">
        <f t="shared" si="1"/>
        <v>61</v>
      </c>
      <c r="CH20">
        <f t="shared" si="2"/>
        <v>1</v>
      </c>
      <c r="CI20">
        <f t="shared" si="3"/>
        <v>60</v>
      </c>
      <c r="CJ20">
        <f t="shared" si="4"/>
        <v>12</v>
      </c>
      <c r="CK20">
        <f t="shared" si="5"/>
        <v>64</v>
      </c>
      <c r="CL20">
        <f t="shared" si="6"/>
        <v>56</v>
      </c>
      <c r="CM20">
        <f t="shared" si="7"/>
        <v>1000000</v>
      </c>
      <c r="CT20" s="19" t="s">
        <v>44</v>
      </c>
      <c r="CU20" s="20">
        <v>61</v>
      </c>
      <c r="CV20" s="20">
        <v>1</v>
      </c>
      <c r="CW20" s="20">
        <v>60</v>
      </c>
      <c r="CX20" s="20">
        <v>12</v>
      </c>
      <c r="CY20" s="20">
        <v>64</v>
      </c>
      <c r="CZ20" s="20">
        <v>56</v>
      </c>
      <c r="DA20" s="20">
        <v>1000000</v>
      </c>
    </row>
    <row r="21" spans="1:105" ht="15" thickBot="1" x14ac:dyDescent="0.35">
      <c r="A21">
        <v>17</v>
      </c>
      <c r="B21">
        <v>42</v>
      </c>
      <c r="C21">
        <f t="shared" si="18"/>
        <v>-18.7</v>
      </c>
      <c r="D21">
        <f t="shared" si="19"/>
        <v>27.4</v>
      </c>
      <c r="E21">
        <f t="shared" si="20"/>
        <v>-33.9</v>
      </c>
      <c r="F21">
        <f t="shared" si="29"/>
        <v>30.636307436330075</v>
      </c>
      <c r="G21" s="13">
        <f>AVERAGE($B$5:$B21)</f>
        <v>26.588235294117649</v>
      </c>
      <c r="H21" s="13">
        <f>AVERAGE($B22:$B$104)</f>
        <v>56.506024096385545</v>
      </c>
      <c r="I21" s="13">
        <f>MAX($B$5:$B21)</f>
        <v>49</v>
      </c>
      <c r="J21" s="13">
        <f>MAX($B22:$B$104)</f>
        <v>99</v>
      </c>
      <c r="K21" s="13">
        <f>MIN($B$5:$B21)</f>
        <v>11</v>
      </c>
      <c r="L21" s="13">
        <f>MIN($B22:$B$104)</f>
        <v>10</v>
      </c>
      <c r="M21" s="13">
        <f>STDEV($B$5:$B21)</f>
        <v>11.71568832553924</v>
      </c>
      <c r="N21" s="13">
        <f>STDEV($B22:$B$104)</f>
        <v>25.46847572884235</v>
      </c>
      <c r="O21" s="13">
        <f>SLOPE($B$5:$B21,$A$5:$A21)</f>
        <v>0.46568627450980399</v>
      </c>
      <c r="P21" s="13">
        <f>SLOPE($B22:$B$104,$A22:$A$104)</f>
        <v>0.75884723563242507</v>
      </c>
      <c r="Q21" s="14">
        <f t="shared" si="21"/>
        <v>29.917788802267896</v>
      </c>
      <c r="R21" s="14">
        <f t="shared" si="22"/>
        <v>50</v>
      </c>
      <c r="S21" s="14">
        <f t="shared" si="23"/>
        <v>1</v>
      </c>
      <c r="T21" s="14">
        <f t="shared" si="24"/>
        <v>13.75278740330311</v>
      </c>
      <c r="U21" s="14">
        <f t="shared" si="25"/>
        <v>0.29316096112262108</v>
      </c>
      <c r="V21">
        <f>STDEV(COUNT($B$5:B21),COUNT(B22:$B$104))</f>
        <v>46.669047558312137</v>
      </c>
      <c r="W21">
        <f t="shared" si="26"/>
        <v>19</v>
      </c>
      <c r="X21">
        <f t="shared" si="14"/>
        <v>41</v>
      </c>
      <c r="Y21">
        <f t="shared" si="15"/>
        <v>1</v>
      </c>
      <c r="Z21">
        <f t="shared" si="16"/>
        <v>61</v>
      </c>
      <c r="AA21">
        <f t="shared" si="17"/>
        <v>15</v>
      </c>
      <c r="AB21">
        <f t="shared" si="17"/>
        <v>15</v>
      </c>
      <c r="AC21">
        <v>1000000</v>
      </c>
      <c r="AD21">
        <f t="shared" si="27"/>
        <v>-18.7</v>
      </c>
      <c r="AE21" t="str">
        <f t="shared" si="28"/>
        <v>valid</v>
      </c>
      <c r="AG21" s="19" t="s">
        <v>43</v>
      </c>
      <c r="AH21" s="20">
        <v>18</v>
      </c>
      <c r="AI21" s="20">
        <v>41</v>
      </c>
      <c r="AJ21" s="20">
        <v>1</v>
      </c>
      <c r="AK21" s="20">
        <v>67</v>
      </c>
      <c r="AL21" s="20">
        <v>14</v>
      </c>
      <c r="AM21" s="20">
        <v>1000000</v>
      </c>
      <c r="AS21">
        <f t="shared" si="12"/>
        <v>64</v>
      </c>
      <c r="AT21">
        <f t="shared" si="8"/>
        <v>1</v>
      </c>
      <c r="AU21">
        <f t="shared" si="9"/>
        <v>60</v>
      </c>
      <c r="AV21">
        <f t="shared" si="10"/>
        <v>15</v>
      </c>
      <c r="AW21">
        <f t="shared" si="11"/>
        <v>68</v>
      </c>
      <c r="AX21">
        <f t="shared" si="13"/>
        <v>1000000</v>
      </c>
      <c r="BD21" s="19" t="s">
        <v>43</v>
      </c>
      <c r="BE21" s="20">
        <v>64</v>
      </c>
      <c r="BF21" s="20">
        <v>1</v>
      </c>
      <c r="BG21" s="20">
        <v>60</v>
      </c>
      <c r="BH21" s="20">
        <v>15</v>
      </c>
      <c r="BI21" s="20">
        <v>68</v>
      </c>
      <c r="BJ21" s="20">
        <v>1000000</v>
      </c>
      <c r="BT21" s="19" t="s">
        <v>45</v>
      </c>
      <c r="BU21" s="20">
        <v>27</v>
      </c>
      <c r="BV21" s="20">
        <v>41</v>
      </c>
      <c r="BW21" s="20">
        <v>1</v>
      </c>
      <c r="BX21" s="20">
        <v>71</v>
      </c>
      <c r="BY21" s="20">
        <v>26</v>
      </c>
      <c r="BZ21" s="20">
        <v>27</v>
      </c>
      <c r="CA21" s="20">
        <v>1000000</v>
      </c>
      <c r="CG21">
        <f t="shared" si="1"/>
        <v>55</v>
      </c>
      <c r="CH21">
        <f t="shared" si="2"/>
        <v>1</v>
      </c>
      <c r="CI21">
        <f t="shared" si="3"/>
        <v>60</v>
      </c>
      <c r="CJ21">
        <f t="shared" si="4"/>
        <v>11</v>
      </c>
      <c r="CK21">
        <f t="shared" si="5"/>
        <v>56</v>
      </c>
      <c r="CL21">
        <f t="shared" si="6"/>
        <v>54</v>
      </c>
      <c r="CM21">
        <f t="shared" si="7"/>
        <v>1000000</v>
      </c>
      <c r="CT21" s="19" t="s">
        <v>45</v>
      </c>
      <c r="CU21" s="20">
        <v>55</v>
      </c>
      <c r="CV21" s="20">
        <v>1</v>
      </c>
      <c r="CW21" s="20">
        <v>60</v>
      </c>
      <c r="CX21" s="20">
        <v>11</v>
      </c>
      <c r="CY21" s="20">
        <v>56</v>
      </c>
      <c r="CZ21" s="20">
        <v>54</v>
      </c>
      <c r="DA21" s="20">
        <v>1000000</v>
      </c>
    </row>
    <row r="22" spans="1:105" ht="15" thickBot="1" x14ac:dyDescent="0.35">
      <c r="A22">
        <v>18</v>
      </c>
      <c r="B22">
        <v>44</v>
      </c>
      <c r="C22">
        <f t="shared" si="18"/>
        <v>-40.700000000000003</v>
      </c>
      <c r="D22">
        <f t="shared" si="19"/>
        <v>23</v>
      </c>
      <c r="E22">
        <f t="shared" si="20"/>
        <v>-52.9</v>
      </c>
      <c r="F22">
        <f t="shared" si="29"/>
        <v>36.477161804796886</v>
      </c>
      <c r="G22" s="13">
        <f>AVERAGE($B$5:$B22)</f>
        <v>27.555555555555557</v>
      </c>
      <c r="H22" s="13">
        <f>AVERAGE($B23:$B$104)</f>
        <v>56.658536585365852</v>
      </c>
      <c r="I22" s="13">
        <f>MAX($B$5:$B22)</f>
        <v>49</v>
      </c>
      <c r="J22" s="13">
        <f>MAX($B23:$B$104)</f>
        <v>99</v>
      </c>
      <c r="K22" s="13">
        <f>MIN($B$5:$B22)</f>
        <v>11</v>
      </c>
      <c r="L22" s="13">
        <f>MIN($B23:$B$104)</f>
        <v>10</v>
      </c>
      <c r="M22" s="13">
        <f>STDEV($B$5:$B22)</f>
        <v>12.084127762931411</v>
      </c>
      <c r="N22" s="13">
        <f>STDEV($B23:$B$104)</f>
        <v>25.587043167956942</v>
      </c>
      <c r="O22" s="13">
        <f>SLOPE($B$5:$B22,$A$5:$A22)</f>
        <v>0.69762641898864808</v>
      </c>
      <c r="P22" s="13">
        <f>SLOPE($B23:$B$104,$A23:$A$104)</f>
        <v>0.77565546739804747</v>
      </c>
      <c r="Q22" s="14">
        <f t="shared" si="21"/>
        <v>29.102981029810294</v>
      </c>
      <c r="R22" s="14">
        <f t="shared" si="22"/>
        <v>50</v>
      </c>
      <c r="S22" s="14">
        <f t="shared" si="23"/>
        <v>1</v>
      </c>
      <c r="T22" s="14">
        <f t="shared" si="24"/>
        <v>13.502915405025531</v>
      </c>
      <c r="U22" s="14">
        <f t="shared" si="25"/>
        <v>7.8029048409399393E-2</v>
      </c>
      <c r="V22">
        <f>STDEV(COUNT($B$5:B22),COUNT(B23:$B$104))</f>
        <v>45.254833995939045</v>
      </c>
      <c r="W22">
        <f t="shared" si="26"/>
        <v>14</v>
      </c>
      <c r="X22">
        <f t="shared" si="14"/>
        <v>41</v>
      </c>
      <c r="Y22">
        <f t="shared" si="15"/>
        <v>1</v>
      </c>
      <c r="Z22">
        <f t="shared" si="16"/>
        <v>57</v>
      </c>
      <c r="AA22">
        <f t="shared" si="17"/>
        <v>2</v>
      </c>
      <c r="AB22">
        <f t="shared" si="17"/>
        <v>17</v>
      </c>
      <c r="AC22">
        <v>1000000</v>
      </c>
      <c r="AD22">
        <f t="shared" si="27"/>
        <v>-40.700000000000003</v>
      </c>
      <c r="AE22" t="str">
        <f t="shared" si="28"/>
        <v>valid</v>
      </c>
      <c r="AG22" s="19" t="s">
        <v>44</v>
      </c>
      <c r="AH22" s="20">
        <v>21</v>
      </c>
      <c r="AI22" s="20">
        <v>41</v>
      </c>
      <c r="AJ22" s="20">
        <v>1</v>
      </c>
      <c r="AK22" s="20">
        <v>70</v>
      </c>
      <c r="AL22" s="20">
        <v>18</v>
      </c>
      <c r="AM22" s="20">
        <v>1000000</v>
      </c>
      <c r="AS22">
        <f t="shared" si="12"/>
        <v>61</v>
      </c>
      <c r="AT22">
        <f t="shared" si="8"/>
        <v>1</v>
      </c>
      <c r="AU22">
        <f t="shared" si="9"/>
        <v>60</v>
      </c>
      <c r="AV22">
        <f t="shared" si="10"/>
        <v>12</v>
      </c>
      <c r="AW22">
        <f t="shared" si="11"/>
        <v>64</v>
      </c>
      <c r="AX22">
        <f t="shared" si="13"/>
        <v>1000000</v>
      </c>
      <c r="BD22" s="19" t="s">
        <v>44</v>
      </c>
      <c r="BE22" s="20">
        <v>61</v>
      </c>
      <c r="BF22" s="20">
        <v>1</v>
      </c>
      <c r="BG22" s="20">
        <v>60</v>
      </c>
      <c r="BH22" s="20">
        <v>12</v>
      </c>
      <c r="BI22" s="20">
        <v>64</v>
      </c>
      <c r="BJ22" s="20">
        <v>1000000</v>
      </c>
      <c r="BT22" s="19" t="s">
        <v>46</v>
      </c>
      <c r="BU22" s="20">
        <v>28</v>
      </c>
      <c r="BV22" s="20">
        <v>41</v>
      </c>
      <c r="BW22" s="20">
        <v>1</v>
      </c>
      <c r="BX22" s="20">
        <v>77</v>
      </c>
      <c r="BY22" s="20">
        <v>23</v>
      </c>
      <c r="BZ22" s="20">
        <v>29</v>
      </c>
      <c r="CA22" s="20">
        <v>1000000</v>
      </c>
      <c r="CG22">
        <f t="shared" si="1"/>
        <v>54</v>
      </c>
      <c r="CH22">
        <f t="shared" si="2"/>
        <v>1</v>
      </c>
      <c r="CI22">
        <f t="shared" si="3"/>
        <v>60</v>
      </c>
      <c r="CJ22">
        <f t="shared" si="4"/>
        <v>5</v>
      </c>
      <c r="CK22">
        <f t="shared" si="5"/>
        <v>59</v>
      </c>
      <c r="CL22">
        <f t="shared" si="6"/>
        <v>52</v>
      </c>
      <c r="CM22">
        <f t="shared" si="7"/>
        <v>1000000</v>
      </c>
      <c r="CT22" s="19" t="s">
        <v>46</v>
      </c>
      <c r="CU22" s="20">
        <v>54</v>
      </c>
      <c r="CV22" s="20">
        <v>1</v>
      </c>
      <c r="CW22" s="20">
        <v>60</v>
      </c>
      <c r="CX22" s="20">
        <v>5</v>
      </c>
      <c r="CY22" s="20">
        <v>59</v>
      </c>
      <c r="CZ22" s="20">
        <v>52</v>
      </c>
      <c r="DA22" s="20">
        <v>1000000</v>
      </c>
    </row>
    <row r="23" spans="1:105" ht="15" thickBot="1" x14ac:dyDescent="0.35">
      <c r="A23">
        <v>19</v>
      </c>
      <c r="B23">
        <v>30</v>
      </c>
      <c r="C23">
        <f t="shared" si="18"/>
        <v>-28.7</v>
      </c>
      <c r="D23">
        <f t="shared" si="19"/>
        <v>25.4</v>
      </c>
      <c r="E23">
        <f t="shared" si="20"/>
        <v>-31.4</v>
      </c>
      <c r="F23">
        <f t="shared" si="29"/>
        <v>11.757976016304866</v>
      </c>
      <c r="G23" s="13">
        <f>AVERAGE($B$5:$B23)</f>
        <v>27.684210526315791</v>
      </c>
      <c r="H23" s="13">
        <f>AVERAGE($B24:$B$104)</f>
        <v>56.987654320987652</v>
      </c>
      <c r="I23" s="13">
        <f>MAX($B$5:$B23)</f>
        <v>49</v>
      </c>
      <c r="J23" s="13">
        <f>MAX($B24:$B$104)</f>
        <v>99</v>
      </c>
      <c r="K23" s="13">
        <f>MIN($B$5:$B23)</f>
        <v>11</v>
      </c>
      <c r="L23" s="13">
        <f>MIN($B24:$B$104)</f>
        <v>10</v>
      </c>
      <c r="M23" s="13">
        <f>STDEV($B$5:$B23)</f>
        <v>11.757043428321536</v>
      </c>
      <c r="N23" s="13">
        <f>STDEV($B24:$B$104)</f>
        <v>25.571221043959021</v>
      </c>
      <c r="O23" s="13">
        <f>SLOPE($B$5:$B23,$A$5:$A23)</f>
        <v>0.63157894736842091</v>
      </c>
      <c r="P23" s="13">
        <f>SLOPE($B24:$B$104,$A24:$A$104)</f>
        <v>0.78005871725383924</v>
      </c>
      <c r="Q23" s="14">
        <f t="shared" si="21"/>
        <v>29.30344379467186</v>
      </c>
      <c r="R23" s="14">
        <f t="shared" si="22"/>
        <v>50</v>
      </c>
      <c r="S23" s="14">
        <f t="shared" si="23"/>
        <v>1</v>
      </c>
      <c r="T23" s="14">
        <f t="shared" si="24"/>
        <v>13.814177615637485</v>
      </c>
      <c r="U23" s="14">
        <f t="shared" si="25"/>
        <v>0.14847976988541833</v>
      </c>
      <c r="V23">
        <f>STDEV(COUNT($B$5:B23),COUNT(B24:$B$104))</f>
        <v>43.840620433565945</v>
      </c>
      <c r="W23">
        <f t="shared" si="26"/>
        <v>16</v>
      </c>
      <c r="X23">
        <f t="shared" si="14"/>
        <v>41</v>
      </c>
      <c r="Y23">
        <f t="shared" si="15"/>
        <v>1</v>
      </c>
      <c r="Z23">
        <f t="shared" si="16"/>
        <v>62</v>
      </c>
      <c r="AA23">
        <f t="shared" si="17"/>
        <v>7</v>
      </c>
      <c r="AB23">
        <f t="shared" si="17"/>
        <v>19</v>
      </c>
      <c r="AC23">
        <v>1000000</v>
      </c>
      <c r="AD23">
        <f t="shared" si="27"/>
        <v>-28.7</v>
      </c>
      <c r="AE23" t="str">
        <f t="shared" si="28"/>
        <v>valid</v>
      </c>
      <c r="AG23" s="19" t="s">
        <v>45</v>
      </c>
      <c r="AH23" s="20">
        <v>27</v>
      </c>
      <c r="AI23" s="20">
        <v>41</v>
      </c>
      <c r="AJ23" s="20">
        <v>1</v>
      </c>
      <c r="AK23" s="20">
        <v>71</v>
      </c>
      <c r="AL23" s="20">
        <v>26</v>
      </c>
      <c r="AM23" s="20">
        <v>1000000</v>
      </c>
      <c r="AS23">
        <f t="shared" si="12"/>
        <v>55</v>
      </c>
      <c r="AT23">
        <f t="shared" si="8"/>
        <v>1</v>
      </c>
      <c r="AU23">
        <f t="shared" si="9"/>
        <v>60</v>
      </c>
      <c r="AV23">
        <f t="shared" si="10"/>
        <v>11</v>
      </c>
      <c r="AW23">
        <f t="shared" si="11"/>
        <v>56</v>
      </c>
      <c r="AX23">
        <f t="shared" si="13"/>
        <v>1000000</v>
      </c>
      <c r="BD23" s="19" t="s">
        <v>45</v>
      </c>
      <c r="BE23" s="20">
        <v>55</v>
      </c>
      <c r="BF23" s="20">
        <v>1</v>
      </c>
      <c r="BG23" s="20">
        <v>60</v>
      </c>
      <c r="BH23" s="20">
        <v>11</v>
      </c>
      <c r="BI23" s="20">
        <v>56</v>
      </c>
      <c r="BJ23" s="20">
        <v>1000000</v>
      </c>
      <c r="BT23" s="19" t="s">
        <v>47</v>
      </c>
      <c r="BU23" s="20">
        <v>35</v>
      </c>
      <c r="BV23" s="20">
        <v>41</v>
      </c>
      <c r="BW23" s="20">
        <v>1</v>
      </c>
      <c r="BX23" s="20">
        <v>74</v>
      </c>
      <c r="BY23" s="20">
        <v>37</v>
      </c>
      <c r="BZ23" s="20">
        <v>31</v>
      </c>
      <c r="CA23" s="20">
        <v>1000000</v>
      </c>
      <c r="CG23">
        <f t="shared" si="1"/>
        <v>47</v>
      </c>
      <c r="CH23">
        <f t="shared" si="2"/>
        <v>1</v>
      </c>
      <c r="CI23">
        <f t="shared" si="3"/>
        <v>60</v>
      </c>
      <c r="CJ23">
        <f t="shared" si="4"/>
        <v>8</v>
      </c>
      <c r="CK23">
        <f t="shared" si="5"/>
        <v>45</v>
      </c>
      <c r="CL23">
        <f t="shared" si="6"/>
        <v>50</v>
      </c>
      <c r="CM23">
        <f t="shared" si="7"/>
        <v>1000000</v>
      </c>
      <c r="CT23" s="19" t="s">
        <v>47</v>
      </c>
      <c r="CU23" s="20">
        <v>47</v>
      </c>
      <c r="CV23" s="20">
        <v>1</v>
      </c>
      <c r="CW23" s="20">
        <v>60</v>
      </c>
      <c r="CX23" s="20">
        <v>8</v>
      </c>
      <c r="CY23" s="20">
        <v>45</v>
      </c>
      <c r="CZ23" s="20">
        <v>50</v>
      </c>
      <c r="DA23" s="20">
        <v>1000000</v>
      </c>
    </row>
    <row r="24" spans="1:105" ht="15" thickBot="1" x14ac:dyDescent="0.35">
      <c r="A24">
        <v>20</v>
      </c>
      <c r="B24">
        <v>23</v>
      </c>
      <c r="C24">
        <f t="shared" si="18"/>
        <v>-10.199999999999999</v>
      </c>
      <c r="D24">
        <f t="shared" si="19"/>
        <v>28.6</v>
      </c>
      <c r="E24">
        <f t="shared" si="20"/>
        <v>-13.4</v>
      </c>
      <c r="F24">
        <f t="shared" si="29"/>
        <v>19.775826994928252</v>
      </c>
      <c r="G24" s="13">
        <f>AVERAGE($B$5:$B24)</f>
        <v>27.45</v>
      </c>
      <c r="H24" s="13">
        <f>AVERAGE($B25:$B$104)</f>
        <v>57.412500000000001</v>
      </c>
      <c r="I24" s="13">
        <f>MAX($B$5:$B24)</f>
        <v>49</v>
      </c>
      <c r="J24" s="13">
        <f>MAX($B25:$B$104)</f>
        <v>99</v>
      </c>
      <c r="K24" s="13">
        <f>MIN($B$5:$B24)</f>
        <v>11</v>
      </c>
      <c r="L24" s="13">
        <f>MIN($B25:$B$104)</f>
        <v>10</v>
      </c>
      <c r="M24" s="13">
        <f>STDEV($B$5:$B24)</f>
        <v>11.49130105775669</v>
      </c>
      <c r="N24" s="13">
        <f>STDEV($B25:$B$104)</f>
        <v>25.443257170477175</v>
      </c>
      <c r="O24" s="13">
        <f>SLOPE($B$5:$B24,$A$5:$A24)</f>
        <v>0.47443609022556393</v>
      </c>
      <c r="P24" s="13">
        <f>SLOPE($B25:$B$104,$A25:$A$104)</f>
        <v>0.77741443975621194</v>
      </c>
      <c r="Q24" s="14">
        <f t="shared" si="21"/>
        <v>29.962500000000002</v>
      </c>
      <c r="R24" s="14">
        <f t="shared" si="22"/>
        <v>50</v>
      </c>
      <c r="S24" s="14">
        <f t="shared" si="23"/>
        <v>1</v>
      </c>
      <c r="T24" s="14">
        <f t="shared" si="24"/>
        <v>13.951956112720485</v>
      </c>
      <c r="U24" s="14">
        <f t="shared" si="25"/>
        <v>0.30297834953064801</v>
      </c>
      <c r="V24">
        <f>STDEV(COUNT($B$5:B24),COUNT(B25:$B$104))</f>
        <v>42.426406871192853</v>
      </c>
      <c r="W24">
        <f t="shared" si="26"/>
        <v>20</v>
      </c>
      <c r="X24">
        <f t="shared" si="14"/>
        <v>41</v>
      </c>
      <c r="Y24">
        <f t="shared" si="15"/>
        <v>1</v>
      </c>
      <c r="Z24">
        <f t="shared" si="16"/>
        <v>64</v>
      </c>
      <c r="AA24">
        <f t="shared" si="17"/>
        <v>17</v>
      </c>
      <c r="AB24">
        <f t="shared" si="17"/>
        <v>21</v>
      </c>
      <c r="AC24">
        <v>1000000</v>
      </c>
      <c r="AD24">
        <f t="shared" si="27"/>
        <v>-10.199999999999999</v>
      </c>
      <c r="AE24" t="str">
        <f t="shared" si="28"/>
        <v>valid</v>
      </c>
      <c r="AG24" s="19" t="s">
        <v>46</v>
      </c>
      <c r="AH24" s="20">
        <v>28</v>
      </c>
      <c r="AI24" s="20">
        <v>41</v>
      </c>
      <c r="AJ24" s="20">
        <v>1</v>
      </c>
      <c r="AK24" s="20">
        <v>77</v>
      </c>
      <c r="AL24" s="20">
        <v>23</v>
      </c>
      <c r="AM24" s="20">
        <v>1000000</v>
      </c>
      <c r="AS24">
        <f t="shared" si="12"/>
        <v>54</v>
      </c>
      <c r="AT24">
        <f t="shared" si="8"/>
        <v>1</v>
      </c>
      <c r="AU24">
        <f t="shared" si="9"/>
        <v>60</v>
      </c>
      <c r="AV24">
        <f t="shared" si="10"/>
        <v>5</v>
      </c>
      <c r="AW24">
        <f t="shared" si="11"/>
        <v>59</v>
      </c>
      <c r="AX24">
        <f t="shared" si="13"/>
        <v>1000000</v>
      </c>
      <c r="BD24" s="19" t="s">
        <v>46</v>
      </c>
      <c r="BE24" s="20">
        <v>54</v>
      </c>
      <c r="BF24" s="20">
        <v>1</v>
      </c>
      <c r="BG24" s="20">
        <v>60</v>
      </c>
      <c r="BH24" s="20">
        <v>5</v>
      </c>
      <c r="BI24" s="20">
        <v>59</v>
      </c>
      <c r="BJ24" s="20">
        <v>1000000</v>
      </c>
      <c r="BT24" s="19" t="s">
        <v>48</v>
      </c>
      <c r="BU24" s="20">
        <v>34</v>
      </c>
      <c r="BV24" s="20">
        <v>41</v>
      </c>
      <c r="BW24" s="20">
        <v>1</v>
      </c>
      <c r="BX24" s="20">
        <v>75</v>
      </c>
      <c r="BY24" s="20">
        <v>31</v>
      </c>
      <c r="BZ24" s="20">
        <v>33</v>
      </c>
      <c r="CA24" s="20">
        <v>1000000</v>
      </c>
      <c r="CG24">
        <f t="shared" si="1"/>
        <v>48</v>
      </c>
      <c r="CH24">
        <f t="shared" si="2"/>
        <v>1</v>
      </c>
      <c r="CI24">
        <f t="shared" si="3"/>
        <v>60</v>
      </c>
      <c r="CJ24">
        <f t="shared" si="4"/>
        <v>7</v>
      </c>
      <c r="CK24">
        <f t="shared" si="5"/>
        <v>51</v>
      </c>
      <c r="CL24">
        <f t="shared" si="6"/>
        <v>48</v>
      </c>
      <c r="CM24">
        <f t="shared" si="7"/>
        <v>1000000</v>
      </c>
      <c r="CT24" s="19" t="s">
        <v>48</v>
      </c>
      <c r="CU24" s="20">
        <v>48</v>
      </c>
      <c r="CV24" s="20">
        <v>1</v>
      </c>
      <c r="CW24" s="20">
        <v>60</v>
      </c>
      <c r="CX24" s="20">
        <v>7</v>
      </c>
      <c r="CY24" s="20">
        <v>51</v>
      </c>
      <c r="CZ24" s="20">
        <v>48</v>
      </c>
      <c r="DA24" s="20">
        <v>1000000</v>
      </c>
    </row>
    <row r="25" spans="1:105" ht="15" thickBot="1" x14ac:dyDescent="0.35">
      <c r="A25">
        <v>21</v>
      </c>
      <c r="B25">
        <v>36</v>
      </c>
      <c r="C25">
        <f t="shared" si="18"/>
        <v>-12.2</v>
      </c>
      <c r="D25">
        <f t="shared" si="19"/>
        <v>28.2</v>
      </c>
      <c r="E25">
        <f t="shared" si="20"/>
        <v>-13.4</v>
      </c>
      <c r="F25">
        <f t="shared" si="29"/>
        <v>10.392304845413269</v>
      </c>
      <c r="G25" s="13">
        <f>AVERAGE($B$5:$B25)</f>
        <v>27.857142857142858</v>
      </c>
      <c r="H25" s="13">
        <f>AVERAGE($B26:$B$104)</f>
        <v>57.683544303797468</v>
      </c>
      <c r="I25" s="13">
        <f>MAX($B$5:$B25)</f>
        <v>49</v>
      </c>
      <c r="J25" s="13">
        <f>MAX($B26:$B$104)</f>
        <v>99</v>
      </c>
      <c r="K25" s="13">
        <f>MIN($B$5:$B25)</f>
        <v>11</v>
      </c>
      <c r="L25" s="13">
        <f>MIN($B26:$B$104)</f>
        <v>10</v>
      </c>
      <c r="M25" s="13">
        <f>STDEV($B$5:$B25)</f>
        <v>11.354671788676741</v>
      </c>
      <c r="N25" s="13">
        <f>STDEV($B26:$B$104)</f>
        <v>25.489336284021505</v>
      </c>
      <c r="O25" s="13">
        <f>SLOPE($B$5:$B25,$A$5:$A25)</f>
        <v>0.52077922077922068</v>
      </c>
      <c r="P25" s="13">
        <f>SLOPE($B26:$B$104,$A26:$A$104)</f>
        <v>0.78646543330087604</v>
      </c>
      <c r="Q25" s="14">
        <f t="shared" si="21"/>
        <v>29.826401446654611</v>
      </c>
      <c r="R25" s="14">
        <f t="shared" si="22"/>
        <v>50</v>
      </c>
      <c r="S25" s="14">
        <f t="shared" si="23"/>
        <v>1</v>
      </c>
      <c r="T25" s="14">
        <f t="shared" si="24"/>
        <v>14.134664495344763</v>
      </c>
      <c r="U25" s="14">
        <f t="shared" si="25"/>
        <v>0.26568621252165536</v>
      </c>
      <c r="V25">
        <f>STDEV(COUNT($B$5:B25),COUNT(B26:$B$104))</f>
        <v>41.012193308819754</v>
      </c>
      <c r="W25">
        <f t="shared" si="26"/>
        <v>18</v>
      </c>
      <c r="X25">
        <f t="shared" si="14"/>
        <v>41</v>
      </c>
      <c r="Y25">
        <f t="shared" si="15"/>
        <v>1</v>
      </c>
      <c r="Z25">
        <f t="shared" si="16"/>
        <v>67</v>
      </c>
      <c r="AA25">
        <f t="shared" si="17"/>
        <v>14</v>
      </c>
      <c r="AB25">
        <f t="shared" si="17"/>
        <v>23</v>
      </c>
      <c r="AC25">
        <v>1000000</v>
      </c>
      <c r="AD25">
        <f t="shared" si="27"/>
        <v>-12.2</v>
      </c>
      <c r="AE25" t="str">
        <f t="shared" si="28"/>
        <v>valid</v>
      </c>
      <c r="AG25" s="19" t="s">
        <v>47</v>
      </c>
      <c r="AH25" s="20">
        <v>35</v>
      </c>
      <c r="AI25" s="20">
        <v>41</v>
      </c>
      <c r="AJ25" s="20">
        <v>1</v>
      </c>
      <c r="AK25" s="20">
        <v>74</v>
      </c>
      <c r="AL25" s="20">
        <v>37</v>
      </c>
      <c r="AM25" s="20">
        <v>1000000</v>
      </c>
      <c r="AS25">
        <f t="shared" si="12"/>
        <v>47</v>
      </c>
      <c r="AT25">
        <f t="shared" si="8"/>
        <v>1</v>
      </c>
      <c r="AU25">
        <f t="shared" si="9"/>
        <v>60</v>
      </c>
      <c r="AV25">
        <f t="shared" si="10"/>
        <v>8</v>
      </c>
      <c r="AW25">
        <f t="shared" si="11"/>
        <v>45</v>
      </c>
      <c r="AX25">
        <f t="shared" si="13"/>
        <v>1000000</v>
      </c>
      <c r="BD25" s="19" t="s">
        <v>47</v>
      </c>
      <c r="BE25" s="20">
        <v>47</v>
      </c>
      <c r="BF25" s="20">
        <v>1</v>
      </c>
      <c r="BG25" s="20">
        <v>60</v>
      </c>
      <c r="BH25" s="20">
        <v>8</v>
      </c>
      <c r="BI25" s="20">
        <v>45</v>
      </c>
      <c r="BJ25" s="20">
        <v>1000000</v>
      </c>
      <c r="BT25" s="19" t="s">
        <v>49</v>
      </c>
      <c r="BU25" s="20">
        <v>32</v>
      </c>
      <c r="BV25" s="20">
        <v>41</v>
      </c>
      <c r="BW25" s="20">
        <v>1</v>
      </c>
      <c r="BX25" s="20">
        <v>69</v>
      </c>
      <c r="BY25" s="20">
        <v>22</v>
      </c>
      <c r="BZ25" s="20">
        <v>35</v>
      </c>
      <c r="CA25" s="20">
        <v>1000000</v>
      </c>
      <c r="CG25">
        <f t="shared" si="1"/>
        <v>50</v>
      </c>
      <c r="CH25">
        <f t="shared" si="2"/>
        <v>1</v>
      </c>
      <c r="CI25">
        <f t="shared" si="3"/>
        <v>60</v>
      </c>
      <c r="CJ25">
        <f t="shared" si="4"/>
        <v>13</v>
      </c>
      <c r="CK25">
        <f t="shared" si="5"/>
        <v>60</v>
      </c>
      <c r="CL25">
        <f t="shared" si="6"/>
        <v>46</v>
      </c>
      <c r="CM25">
        <f t="shared" si="7"/>
        <v>1000000</v>
      </c>
      <c r="CT25" s="19" t="s">
        <v>49</v>
      </c>
      <c r="CU25" s="20">
        <v>50</v>
      </c>
      <c r="CV25" s="20">
        <v>1</v>
      </c>
      <c r="CW25" s="20">
        <v>60</v>
      </c>
      <c r="CX25" s="20">
        <v>13</v>
      </c>
      <c r="CY25" s="20">
        <v>60</v>
      </c>
      <c r="CZ25" s="20">
        <v>46</v>
      </c>
      <c r="DA25" s="20">
        <v>1000000</v>
      </c>
    </row>
    <row r="26" spans="1:105" ht="15" thickBot="1" x14ac:dyDescent="0.35">
      <c r="A26">
        <v>22</v>
      </c>
      <c r="B26">
        <v>30</v>
      </c>
      <c r="C26">
        <f t="shared" si="18"/>
        <v>-2.2000000000000002</v>
      </c>
      <c r="D26">
        <f t="shared" si="19"/>
        <v>30.2</v>
      </c>
      <c r="E26">
        <f t="shared" si="20"/>
        <v>-1.4</v>
      </c>
      <c r="F26">
        <f t="shared" si="29"/>
        <v>6.9282032302755088</v>
      </c>
      <c r="G26" s="13">
        <f>AVERAGE($B$5:$B26)</f>
        <v>27.954545454545453</v>
      </c>
      <c r="H26" s="13">
        <f>AVERAGE($B27:$B$104)</f>
        <v>58.03846153846154</v>
      </c>
      <c r="I26" s="13">
        <f>MAX($B$5:$B26)</f>
        <v>49</v>
      </c>
      <c r="J26" s="13">
        <f>MAX($B27:$B$104)</f>
        <v>99</v>
      </c>
      <c r="K26" s="13">
        <f>MIN($B$5:$B26)</f>
        <v>11</v>
      </c>
      <c r="L26" s="13">
        <f>MIN($B27:$B$104)</f>
        <v>10</v>
      </c>
      <c r="M26" s="13">
        <f>STDEV($B$5:$B26)</f>
        <v>11.090438922686308</v>
      </c>
      <c r="N26" s="13">
        <f>STDEV($B27:$B$104)</f>
        <v>25.457090104005143</v>
      </c>
      <c r="O26" s="13">
        <f>SLOPE($B$5:$B26,$A$5:$A26)</f>
        <v>0.47826086956521735</v>
      </c>
      <c r="P26" s="13">
        <f>SLOPE($B27:$B$104,$A27:$A$104)</f>
        <v>0.78945105527384019</v>
      </c>
      <c r="Q26" s="14">
        <f t="shared" si="21"/>
        <v>30.083916083916087</v>
      </c>
      <c r="R26" s="14">
        <f t="shared" si="22"/>
        <v>50</v>
      </c>
      <c r="S26" s="14">
        <f t="shared" si="23"/>
        <v>1</v>
      </c>
      <c r="T26" s="14">
        <f t="shared" si="24"/>
        <v>14.366651181318835</v>
      </c>
      <c r="U26" s="14">
        <f t="shared" si="25"/>
        <v>0.31119018570862284</v>
      </c>
      <c r="V26">
        <f>STDEV(COUNT($B$5:B26),COUNT(B27:$B$104))</f>
        <v>39.597979746446661</v>
      </c>
      <c r="W26">
        <f t="shared" si="26"/>
        <v>21</v>
      </c>
      <c r="X26">
        <f t="shared" si="14"/>
        <v>41</v>
      </c>
      <c r="Y26">
        <f t="shared" si="15"/>
        <v>1</v>
      </c>
      <c r="Z26">
        <f t="shared" si="16"/>
        <v>70</v>
      </c>
      <c r="AA26">
        <f t="shared" si="17"/>
        <v>18</v>
      </c>
      <c r="AB26">
        <f t="shared" si="17"/>
        <v>25</v>
      </c>
      <c r="AC26">
        <v>1000000</v>
      </c>
      <c r="AD26">
        <f t="shared" si="27"/>
        <v>-2.2000000000000002</v>
      </c>
      <c r="AE26" t="str">
        <f t="shared" si="28"/>
        <v>valid</v>
      </c>
      <c r="AG26" s="19" t="s">
        <v>48</v>
      </c>
      <c r="AH26" s="20">
        <v>34</v>
      </c>
      <c r="AI26" s="20">
        <v>41</v>
      </c>
      <c r="AJ26" s="20">
        <v>1</v>
      </c>
      <c r="AK26" s="20">
        <v>75</v>
      </c>
      <c r="AL26" s="20">
        <v>31</v>
      </c>
      <c r="AM26" s="20">
        <v>1000000</v>
      </c>
      <c r="AS26">
        <f t="shared" si="12"/>
        <v>48</v>
      </c>
      <c r="AT26">
        <f t="shared" si="8"/>
        <v>1</v>
      </c>
      <c r="AU26">
        <f t="shared" si="9"/>
        <v>60</v>
      </c>
      <c r="AV26">
        <f t="shared" si="10"/>
        <v>7</v>
      </c>
      <c r="AW26">
        <f t="shared" si="11"/>
        <v>51</v>
      </c>
      <c r="AX26">
        <f t="shared" si="13"/>
        <v>1000000</v>
      </c>
      <c r="BD26" s="19" t="s">
        <v>48</v>
      </c>
      <c r="BE26" s="20">
        <v>48</v>
      </c>
      <c r="BF26" s="20">
        <v>1</v>
      </c>
      <c r="BG26" s="20">
        <v>60</v>
      </c>
      <c r="BH26" s="20">
        <v>7</v>
      </c>
      <c r="BI26" s="20">
        <v>51</v>
      </c>
      <c r="BJ26" s="20">
        <v>1000000</v>
      </c>
      <c r="BT26" s="19" t="s">
        <v>50</v>
      </c>
      <c r="BU26" s="20">
        <v>43</v>
      </c>
      <c r="BV26" s="20">
        <v>41</v>
      </c>
      <c r="BW26" s="20">
        <v>1</v>
      </c>
      <c r="BX26" s="20">
        <v>59</v>
      </c>
      <c r="BY26" s="20">
        <v>38</v>
      </c>
      <c r="BZ26" s="20">
        <v>37</v>
      </c>
      <c r="CA26" s="20">
        <v>1000000</v>
      </c>
      <c r="CG26">
        <f t="shared" si="1"/>
        <v>39</v>
      </c>
      <c r="CH26">
        <f t="shared" si="2"/>
        <v>1</v>
      </c>
      <c r="CI26">
        <f t="shared" si="3"/>
        <v>60</v>
      </c>
      <c r="CJ26">
        <f t="shared" si="4"/>
        <v>23</v>
      </c>
      <c r="CK26">
        <f t="shared" si="5"/>
        <v>44</v>
      </c>
      <c r="CL26">
        <f t="shared" si="6"/>
        <v>44</v>
      </c>
      <c r="CM26">
        <f t="shared" si="7"/>
        <v>1000000</v>
      </c>
      <c r="CT26" s="19" t="s">
        <v>50</v>
      </c>
      <c r="CU26" s="20">
        <v>39</v>
      </c>
      <c r="CV26" s="20">
        <v>1</v>
      </c>
      <c r="CW26" s="20">
        <v>60</v>
      </c>
      <c r="CX26" s="20">
        <v>23</v>
      </c>
      <c r="CY26" s="20">
        <v>44</v>
      </c>
      <c r="CZ26" s="20">
        <v>44</v>
      </c>
      <c r="DA26" s="20">
        <v>1000000</v>
      </c>
    </row>
    <row r="27" spans="1:105" ht="15" thickBot="1" x14ac:dyDescent="0.35">
      <c r="A27">
        <v>23</v>
      </c>
      <c r="B27">
        <v>23</v>
      </c>
      <c r="C27">
        <f t="shared" si="18"/>
        <v>12.8</v>
      </c>
      <c r="D27">
        <f t="shared" si="19"/>
        <v>33.200000000000003</v>
      </c>
      <c r="E27">
        <f t="shared" si="20"/>
        <v>15.6</v>
      </c>
      <c r="F27">
        <f t="shared" si="29"/>
        <v>14.571661996262929</v>
      </c>
      <c r="G27" s="13">
        <f>AVERAGE($B$5:$B27)</f>
        <v>27.739130434782609</v>
      </c>
      <c r="H27" s="13">
        <f>AVERAGE($B28:$B$104)</f>
        <v>58.493506493506494</v>
      </c>
      <c r="I27" s="13">
        <f>MAX($B$5:$B27)</f>
        <v>49</v>
      </c>
      <c r="J27" s="13">
        <f>MAX($B28:$B$104)</f>
        <v>99</v>
      </c>
      <c r="K27" s="13">
        <f>MIN($B$5:$B27)</f>
        <v>11</v>
      </c>
      <c r="L27" s="13">
        <f>MIN($B28:$B$104)</f>
        <v>10</v>
      </c>
      <c r="M27" s="13">
        <f>STDEV($B$5:$B27)</f>
        <v>10.884590405724749</v>
      </c>
      <c r="N27" s="13">
        <f>STDEV($B28:$B$104)</f>
        <v>25.302706000816851</v>
      </c>
      <c r="O27" s="13">
        <f>SLOPE($B$5:$B27,$A$5:$A27)</f>
        <v>0.3646245059288537</v>
      </c>
      <c r="P27" s="13">
        <f>SLOPE($B28:$B$104,$A28:$A$104)</f>
        <v>0.78468899521531132</v>
      </c>
      <c r="Q27" s="14">
        <f t="shared" si="21"/>
        <v>30.754376058723885</v>
      </c>
      <c r="R27" s="14">
        <f t="shared" si="22"/>
        <v>50</v>
      </c>
      <c r="S27" s="14">
        <f t="shared" si="23"/>
        <v>1</v>
      </c>
      <c r="T27" s="14">
        <f t="shared" si="24"/>
        <v>14.418115595092102</v>
      </c>
      <c r="U27" s="14">
        <f t="shared" si="25"/>
        <v>0.42006448928645762</v>
      </c>
      <c r="V27">
        <f>STDEV(COUNT($B$5:B27),COUNT(B28:$B$104))</f>
        <v>38.183766184073569</v>
      </c>
      <c r="W27">
        <f t="shared" si="26"/>
        <v>27</v>
      </c>
      <c r="X27">
        <f t="shared" si="14"/>
        <v>41</v>
      </c>
      <c r="Y27">
        <f t="shared" si="15"/>
        <v>1</v>
      </c>
      <c r="Z27">
        <f t="shared" si="16"/>
        <v>71</v>
      </c>
      <c r="AA27">
        <f t="shared" si="17"/>
        <v>26</v>
      </c>
      <c r="AB27">
        <f t="shared" si="17"/>
        <v>27</v>
      </c>
      <c r="AC27">
        <v>1000000</v>
      </c>
      <c r="AD27">
        <f t="shared" si="27"/>
        <v>12.8</v>
      </c>
      <c r="AE27" t="str">
        <f t="shared" si="28"/>
        <v>valid</v>
      </c>
      <c r="AG27" s="19" t="s">
        <v>49</v>
      </c>
      <c r="AH27" s="20">
        <v>32</v>
      </c>
      <c r="AI27" s="20">
        <v>41</v>
      </c>
      <c r="AJ27" s="20">
        <v>1</v>
      </c>
      <c r="AK27" s="20">
        <v>69</v>
      </c>
      <c r="AL27" s="20">
        <v>22</v>
      </c>
      <c r="AM27" s="20">
        <v>1000000</v>
      </c>
      <c r="AS27">
        <f t="shared" si="12"/>
        <v>50</v>
      </c>
      <c r="AT27">
        <f t="shared" si="8"/>
        <v>1</v>
      </c>
      <c r="AU27">
        <f t="shared" si="9"/>
        <v>60</v>
      </c>
      <c r="AV27">
        <f t="shared" si="10"/>
        <v>13</v>
      </c>
      <c r="AW27">
        <f t="shared" si="11"/>
        <v>60</v>
      </c>
      <c r="AX27">
        <f t="shared" si="13"/>
        <v>1000000</v>
      </c>
      <c r="BD27" s="19" t="s">
        <v>49</v>
      </c>
      <c r="BE27" s="20">
        <v>50</v>
      </c>
      <c r="BF27" s="20">
        <v>1</v>
      </c>
      <c r="BG27" s="20">
        <v>60</v>
      </c>
      <c r="BH27" s="20">
        <v>13</v>
      </c>
      <c r="BI27" s="20">
        <v>60</v>
      </c>
      <c r="BJ27" s="20">
        <v>1000000</v>
      </c>
      <c r="BT27" s="19" t="s">
        <v>51</v>
      </c>
      <c r="BU27" s="20">
        <v>38</v>
      </c>
      <c r="BV27" s="20">
        <v>41</v>
      </c>
      <c r="BW27" s="20">
        <v>1</v>
      </c>
      <c r="BX27" s="20">
        <v>58</v>
      </c>
      <c r="BY27" s="20">
        <v>29</v>
      </c>
      <c r="BZ27" s="20">
        <v>39</v>
      </c>
      <c r="CA27" s="20">
        <v>1000000</v>
      </c>
      <c r="CG27">
        <f t="shared" si="1"/>
        <v>44</v>
      </c>
      <c r="CH27">
        <f t="shared" si="2"/>
        <v>1</v>
      </c>
      <c r="CI27">
        <f t="shared" si="3"/>
        <v>60</v>
      </c>
      <c r="CJ27">
        <f t="shared" si="4"/>
        <v>24</v>
      </c>
      <c r="CK27">
        <f t="shared" si="5"/>
        <v>53</v>
      </c>
      <c r="CL27">
        <f t="shared" si="6"/>
        <v>42</v>
      </c>
      <c r="CM27">
        <f t="shared" si="7"/>
        <v>1000000</v>
      </c>
      <c r="CT27" s="19" t="s">
        <v>51</v>
      </c>
      <c r="CU27" s="20">
        <v>44</v>
      </c>
      <c r="CV27" s="20">
        <v>1</v>
      </c>
      <c r="CW27" s="20">
        <v>60</v>
      </c>
      <c r="CX27" s="20">
        <v>24</v>
      </c>
      <c r="CY27" s="20">
        <v>53</v>
      </c>
      <c r="CZ27" s="20">
        <v>42</v>
      </c>
      <c r="DA27" s="20">
        <v>1000000</v>
      </c>
    </row>
    <row r="28" spans="1:105" ht="15" thickBot="1" x14ac:dyDescent="0.35">
      <c r="A28">
        <v>24</v>
      </c>
      <c r="B28">
        <v>34</v>
      </c>
      <c r="C28">
        <f t="shared" si="18"/>
        <v>22.8</v>
      </c>
      <c r="D28">
        <f t="shared" si="19"/>
        <v>34</v>
      </c>
      <c r="E28">
        <f t="shared" si="20"/>
        <v>34.6</v>
      </c>
      <c r="F28">
        <f t="shared" si="29"/>
        <v>18.0092568789868</v>
      </c>
      <c r="G28" s="13">
        <f>AVERAGE($B$5:$B28)</f>
        <v>28</v>
      </c>
      <c r="H28" s="13">
        <f>AVERAGE($B29:$B$104)</f>
        <v>58.815789473684212</v>
      </c>
      <c r="I28" s="13">
        <f>MAX($B$5:$B28)</f>
        <v>49</v>
      </c>
      <c r="J28" s="13">
        <f>MAX($B29:$B$104)</f>
        <v>99</v>
      </c>
      <c r="K28" s="13">
        <f>MIN($B$5:$B28)</f>
        <v>11</v>
      </c>
      <c r="L28" s="13">
        <f>MIN($B29:$B$104)</f>
        <v>10</v>
      </c>
      <c r="M28" s="13">
        <f>STDEV($B$5:$B28)</f>
        <v>10.721777918756311</v>
      </c>
      <c r="N28" s="13">
        <f>STDEV($B29:$B$104)</f>
        <v>25.311241521672162</v>
      </c>
      <c r="O28" s="13">
        <f>SLOPE($B$5:$B28,$A$5:$A28)</f>
        <v>0.38347826086956521</v>
      </c>
      <c r="P28" s="13">
        <f>SLOPE($B29:$B$104,$A29:$A$104)</f>
        <v>0.79029391660970605</v>
      </c>
      <c r="Q28" s="14">
        <f t="shared" si="21"/>
        <v>30.815789473684212</v>
      </c>
      <c r="R28" s="14">
        <f t="shared" si="22"/>
        <v>50</v>
      </c>
      <c r="S28" s="14">
        <f t="shared" si="23"/>
        <v>1</v>
      </c>
      <c r="T28" s="14">
        <f t="shared" si="24"/>
        <v>14.589463602915851</v>
      </c>
      <c r="U28" s="14">
        <f t="shared" si="25"/>
        <v>0.40681565574014084</v>
      </c>
      <c r="V28">
        <f>STDEV(COUNT($B$5:B28),COUNT(B29:$B$104))</f>
        <v>36.76955262170047</v>
      </c>
      <c r="W28">
        <f t="shared" si="26"/>
        <v>28</v>
      </c>
      <c r="X28">
        <f t="shared" si="14"/>
        <v>41</v>
      </c>
      <c r="Y28">
        <f t="shared" si="15"/>
        <v>1</v>
      </c>
      <c r="Z28">
        <f t="shared" si="16"/>
        <v>77</v>
      </c>
      <c r="AA28">
        <f t="shared" si="17"/>
        <v>23</v>
      </c>
      <c r="AB28">
        <f t="shared" si="17"/>
        <v>29</v>
      </c>
      <c r="AC28">
        <v>1000000</v>
      </c>
      <c r="AD28">
        <f t="shared" si="27"/>
        <v>22.8</v>
      </c>
      <c r="AE28" t="str">
        <f t="shared" si="28"/>
        <v>valid</v>
      </c>
      <c r="AG28" s="19" t="s">
        <v>50</v>
      </c>
      <c r="AH28" s="20">
        <v>43</v>
      </c>
      <c r="AI28" s="20">
        <v>41</v>
      </c>
      <c r="AJ28" s="20">
        <v>1</v>
      </c>
      <c r="AK28" s="20">
        <v>59</v>
      </c>
      <c r="AL28" s="20">
        <v>38</v>
      </c>
      <c r="AM28" s="20">
        <v>1000000</v>
      </c>
      <c r="AS28">
        <f t="shared" si="12"/>
        <v>39</v>
      </c>
      <c r="AT28">
        <f t="shared" si="8"/>
        <v>1</v>
      </c>
      <c r="AU28">
        <f t="shared" si="9"/>
        <v>60</v>
      </c>
      <c r="AV28">
        <f t="shared" si="10"/>
        <v>23</v>
      </c>
      <c r="AW28">
        <f t="shared" si="11"/>
        <v>44</v>
      </c>
      <c r="AX28">
        <f t="shared" si="13"/>
        <v>1000000</v>
      </c>
      <c r="BD28" s="19" t="s">
        <v>50</v>
      </c>
      <c r="BE28" s="20">
        <v>39</v>
      </c>
      <c r="BF28" s="20">
        <v>1</v>
      </c>
      <c r="BG28" s="20">
        <v>60</v>
      </c>
      <c r="BH28" s="20">
        <v>23</v>
      </c>
      <c r="BI28" s="20">
        <v>44</v>
      </c>
      <c r="BJ28" s="20">
        <v>1000000</v>
      </c>
      <c r="BT28" s="19" t="s">
        <v>52</v>
      </c>
      <c r="BU28" s="20">
        <v>40</v>
      </c>
      <c r="BV28" s="20">
        <v>41</v>
      </c>
      <c r="BW28" s="20">
        <v>1</v>
      </c>
      <c r="BX28" s="20">
        <v>60</v>
      </c>
      <c r="BY28" s="20">
        <v>27</v>
      </c>
      <c r="BZ28" s="20">
        <v>41</v>
      </c>
      <c r="CA28" s="20">
        <v>1000000</v>
      </c>
      <c r="CG28">
        <f t="shared" si="1"/>
        <v>42</v>
      </c>
      <c r="CH28">
        <f t="shared" si="2"/>
        <v>1</v>
      </c>
      <c r="CI28">
        <f t="shared" si="3"/>
        <v>60</v>
      </c>
      <c r="CJ28">
        <f t="shared" si="4"/>
        <v>22</v>
      </c>
      <c r="CK28">
        <f t="shared" si="5"/>
        <v>55</v>
      </c>
      <c r="CL28">
        <f t="shared" si="6"/>
        <v>40</v>
      </c>
      <c r="CM28">
        <f t="shared" si="7"/>
        <v>1000000</v>
      </c>
      <c r="CT28" s="19" t="s">
        <v>52</v>
      </c>
      <c r="CU28" s="20">
        <v>42</v>
      </c>
      <c r="CV28" s="20">
        <v>1</v>
      </c>
      <c r="CW28" s="20">
        <v>60</v>
      </c>
      <c r="CX28" s="20">
        <v>22</v>
      </c>
      <c r="CY28" s="20">
        <v>55</v>
      </c>
      <c r="CZ28" s="20">
        <v>40</v>
      </c>
      <c r="DA28" s="20">
        <v>1000000</v>
      </c>
    </row>
    <row r="29" spans="1:105" ht="15" thickBot="1" x14ac:dyDescent="0.35">
      <c r="A29">
        <v>25</v>
      </c>
      <c r="B29">
        <v>20</v>
      </c>
      <c r="C29">
        <f t="shared" si="18"/>
        <v>34.799999999999997</v>
      </c>
      <c r="D29">
        <f t="shared" si="19"/>
        <v>37.6</v>
      </c>
      <c r="E29">
        <f t="shared" si="20"/>
        <v>46.1</v>
      </c>
      <c r="F29">
        <f t="shared" si="29"/>
        <v>15.402921800749349</v>
      </c>
      <c r="G29" s="13">
        <f>AVERAGE($B$5:$B29)</f>
        <v>27.68</v>
      </c>
      <c r="H29" s="13">
        <f>AVERAGE($B30:$B$104)</f>
        <v>59.333333333333336</v>
      </c>
      <c r="I29" s="13">
        <f>MAX($B$5:$B29)</f>
        <v>49</v>
      </c>
      <c r="J29" s="13">
        <f>MAX($B30:$B$104)</f>
        <v>99</v>
      </c>
      <c r="K29" s="13">
        <f>MIN($B$5:$B29)</f>
        <v>11</v>
      </c>
      <c r="L29" s="13">
        <f>MIN($B30:$B$104)</f>
        <v>10</v>
      </c>
      <c r="M29" s="13">
        <f>STDEV($B$5:$B29)</f>
        <v>10.617281510192081</v>
      </c>
      <c r="N29" s="13">
        <f>STDEV($B30:$B$104)</f>
        <v>25.073585397479256</v>
      </c>
      <c r="O29" s="13">
        <f>SLOPE($B$5:$B29,$A$5:$A29)</f>
        <v>0.26538461538461539</v>
      </c>
      <c r="P29" s="13">
        <f>SLOPE($B30:$B$104,$A30:$A$104)</f>
        <v>0.78036984352773842</v>
      </c>
      <c r="Q29" s="14">
        <f t="shared" si="21"/>
        <v>31.653333333333336</v>
      </c>
      <c r="R29" s="14">
        <f t="shared" si="22"/>
        <v>50</v>
      </c>
      <c r="S29" s="14">
        <f t="shared" si="23"/>
        <v>1</v>
      </c>
      <c r="T29" s="14">
        <f t="shared" si="24"/>
        <v>14.456303887287175</v>
      </c>
      <c r="U29" s="14">
        <f t="shared" si="25"/>
        <v>0.51498522814312309</v>
      </c>
      <c r="V29">
        <f>STDEV(COUNT($B$5:B29),COUNT(B30:$B$104))</f>
        <v>35.355339059327378</v>
      </c>
      <c r="W29">
        <f t="shared" si="26"/>
        <v>35</v>
      </c>
      <c r="X29">
        <f t="shared" si="14"/>
        <v>41</v>
      </c>
      <c r="Y29">
        <f t="shared" si="15"/>
        <v>1</v>
      </c>
      <c r="Z29">
        <f t="shared" si="16"/>
        <v>74</v>
      </c>
      <c r="AA29">
        <f t="shared" si="17"/>
        <v>37</v>
      </c>
      <c r="AB29">
        <f t="shared" si="17"/>
        <v>31</v>
      </c>
      <c r="AC29">
        <v>1000000</v>
      </c>
      <c r="AD29">
        <f t="shared" si="27"/>
        <v>34.799999999999997</v>
      </c>
      <c r="AE29" t="str">
        <f t="shared" si="28"/>
        <v>valid</v>
      </c>
      <c r="AG29" s="19" t="s">
        <v>51</v>
      </c>
      <c r="AH29" s="20">
        <v>38</v>
      </c>
      <c r="AI29" s="20">
        <v>41</v>
      </c>
      <c r="AJ29" s="20">
        <v>1</v>
      </c>
      <c r="AK29" s="20">
        <v>58</v>
      </c>
      <c r="AL29" s="20">
        <v>29</v>
      </c>
      <c r="AM29" s="20">
        <v>1000000</v>
      </c>
      <c r="AS29">
        <f t="shared" si="12"/>
        <v>44</v>
      </c>
      <c r="AT29">
        <f t="shared" si="8"/>
        <v>1</v>
      </c>
      <c r="AU29">
        <f t="shared" si="9"/>
        <v>60</v>
      </c>
      <c r="AV29">
        <f t="shared" si="10"/>
        <v>24</v>
      </c>
      <c r="AW29">
        <f t="shared" si="11"/>
        <v>53</v>
      </c>
      <c r="AX29">
        <f t="shared" si="13"/>
        <v>1000000</v>
      </c>
      <c r="BD29" s="19" t="s">
        <v>51</v>
      </c>
      <c r="BE29" s="20">
        <v>44</v>
      </c>
      <c r="BF29" s="20">
        <v>1</v>
      </c>
      <c r="BG29" s="20">
        <v>60</v>
      </c>
      <c r="BH29" s="20">
        <v>24</v>
      </c>
      <c r="BI29" s="20">
        <v>53</v>
      </c>
      <c r="BJ29" s="20">
        <v>1000000</v>
      </c>
      <c r="BT29" s="19" t="s">
        <v>53</v>
      </c>
      <c r="BU29" s="20">
        <v>45</v>
      </c>
      <c r="BV29" s="20">
        <v>41</v>
      </c>
      <c r="BW29" s="20">
        <v>1</v>
      </c>
      <c r="BX29" s="20">
        <v>56</v>
      </c>
      <c r="BY29" s="20">
        <v>40</v>
      </c>
      <c r="BZ29" s="20">
        <v>43</v>
      </c>
      <c r="CA29" s="20">
        <v>1000000</v>
      </c>
      <c r="CG29">
        <f t="shared" si="1"/>
        <v>37</v>
      </c>
      <c r="CH29">
        <f t="shared" si="2"/>
        <v>1</v>
      </c>
      <c r="CI29">
        <f t="shared" si="3"/>
        <v>60</v>
      </c>
      <c r="CJ29">
        <f t="shared" si="4"/>
        <v>26</v>
      </c>
      <c r="CK29">
        <f t="shared" si="5"/>
        <v>42</v>
      </c>
      <c r="CL29">
        <f t="shared" si="6"/>
        <v>38</v>
      </c>
      <c r="CM29">
        <f t="shared" si="7"/>
        <v>1000000</v>
      </c>
      <c r="CT29" s="19" t="s">
        <v>53</v>
      </c>
      <c r="CU29" s="20">
        <v>37</v>
      </c>
      <c r="CV29" s="20">
        <v>1</v>
      </c>
      <c r="CW29" s="20">
        <v>60</v>
      </c>
      <c r="CX29" s="20">
        <v>26</v>
      </c>
      <c r="CY29" s="20">
        <v>42</v>
      </c>
      <c r="CZ29" s="20">
        <v>38</v>
      </c>
      <c r="DA29" s="20">
        <v>1000000</v>
      </c>
    </row>
    <row r="30" spans="1:105" ht="15" thickBot="1" x14ac:dyDescent="0.35">
      <c r="A30">
        <v>26</v>
      </c>
      <c r="B30">
        <v>37</v>
      </c>
      <c r="C30">
        <f t="shared" si="18"/>
        <v>31.8</v>
      </c>
      <c r="D30">
        <f t="shared" si="19"/>
        <v>36.4</v>
      </c>
      <c r="E30">
        <f t="shared" si="20"/>
        <v>44.1</v>
      </c>
      <c r="F30">
        <f t="shared" si="29"/>
        <v>6.1441028637222166</v>
      </c>
      <c r="G30" s="13">
        <f>AVERAGE($B$5:$B30)</f>
        <v>28.03846153846154</v>
      </c>
      <c r="H30" s="13">
        <f>AVERAGE($B31:$B$104)</f>
        <v>59.635135135135137</v>
      </c>
      <c r="I30" s="13">
        <f>MAX($B$5:$B30)</f>
        <v>49</v>
      </c>
      <c r="J30" s="13">
        <f>MAX($B31:$B$104)</f>
        <v>99</v>
      </c>
      <c r="K30" s="13">
        <f>MIN($B$5:$B30)</f>
        <v>11</v>
      </c>
      <c r="L30" s="13">
        <f>MIN($B31:$B$104)</f>
        <v>10</v>
      </c>
      <c r="M30" s="13">
        <f>STDEV($B$5:$B30)</f>
        <v>10.562123912284951</v>
      </c>
      <c r="N30" s="13">
        <f>STDEV($B31:$B$104)</f>
        <v>25.107208114335545</v>
      </c>
      <c r="O30" s="13">
        <f>SLOPE($B$5:$B30,$A$5:$A30)</f>
        <v>0.31555555555555548</v>
      </c>
      <c r="P30" s="13">
        <f>SLOPE($B31:$B$104,$A31:$A$104)</f>
        <v>0.78763420955201768</v>
      </c>
      <c r="Q30" s="14">
        <f t="shared" si="21"/>
        <v>31.596673596673597</v>
      </c>
      <c r="R30" s="14">
        <f t="shared" si="22"/>
        <v>50</v>
      </c>
      <c r="S30" s="14">
        <f t="shared" si="23"/>
        <v>1</v>
      </c>
      <c r="T30" s="14">
        <f t="shared" si="24"/>
        <v>14.545084202050594</v>
      </c>
      <c r="U30" s="14">
        <f t="shared" si="25"/>
        <v>0.47207865399646221</v>
      </c>
      <c r="V30">
        <f>STDEV(COUNT($B$5:B30),COUNT(B31:$B$104))</f>
        <v>33.941125496954278</v>
      </c>
      <c r="W30">
        <f t="shared" si="26"/>
        <v>34</v>
      </c>
      <c r="X30">
        <f t="shared" si="14"/>
        <v>41</v>
      </c>
      <c r="Y30">
        <f t="shared" si="15"/>
        <v>1</v>
      </c>
      <c r="Z30">
        <f t="shared" si="16"/>
        <v>75</v>
      </c>
      <c r="AA30">
        <f t="shared" si="17"/>
        <v>31</v>
      </c>
      <c r="AB30">
        <f t="shared" si="17"/>
        <v>33</v>
      </c>
      <c r="AC30">
        <v>1000000</v>
      </c>
      <c r="AD30">
        <f t="shared" si="27"/>
        <v>31.8</v>
      </c>
      <c r="AE30" t="str">
        <f t="shared" si="28"/>
        <v>valid</v>
      </c>
      <c r="AG30" s="19" t="s">
        <v>52</v>
      </c>
      <c r="AH30" s="20">
        <v>40</v>
      </c>
      <c r="AI30" s="20">
        <v>41</v>
      </c>
      <c r="AJ30" s="20">
        <v>1</v>
      </c>
      <c r="AK30" s="20">
        <v>60</v>
      </c>
      <c r="AL30" s="20">
        <v>27</v>
      </c>
      <c r="AM30" s="20">
        <v>1000000</v>
      </c>
      <c r="AS30">
        <f t="shared" si="12"/>
        <v>42</v>
      </c>
      <c r="AT30">
        <f t="shared" si="8"/>
        <v>1</v>
      </c>
      <c r="AU30">
        <f t="shared" si="9"/>
        <v>60</v>
      </c>
      <c r="AV30">
        <f t="shared" si="10"/>
        <v>22</v>
      </c>
      <c r="AW30">
        <f t="shared" si="11"/>
        <v>55</v>
      </c>
      <c r="AX30">
        <f t="shared" si="13"/>
        <v>1000000</v>
      </c>
      <c r="BD30" s="19" t="s">
        <v>52</v>
      </c>
      <c r="BE30" s="20">
        <v>42</v>
      </c>
      <c r="BF30" s="20">
        <v>1</v>
      </c>
      <c r="BG30" s="20">
        <v>60</v>
      </c>
      <c r="BH30" s="20">
        <v>22</v>
      </c>
      <c r="BI30" s="20">
        <v>55</v>
      </c>
      <c r="BJ30" s="20">
        <v>1000000</v>
      </c>
      <c r="BT30" s="19" t="s">
        <v>54</v>
      </c>
      <c r="BU30" s="20">
        <v>51</v>
      </c>
      <c r="BV30" s="20">
        <v>41</v>
      </c>
      <c r="BW30" s="20">
        <v>23</v>
      </c>
      <c r="BX30" s="20">
        <v>50</v>
      </c>
      <c r="BY30" s="20">
        <v>51</v>
      </c>
      <c r="BZ30" s="20">
        <v>45</v>
      </c>
      <c r="CA30" s="20">
        <v>1000000</v>
      </c>
      <c r="CG30">
        <f t="shared" si="1"/>
        <v>31</v>
      </c>
      <c r="CH30">
        <f t="shared" si="2"/>
        <v>1</v>
      </c>
      <c r="CI30">
        <f t="shared" si="3"/>
        <v>55</v>
      </c>
      <c r="CJ30">
        <f t="shared" si="4"/>
        <v>32</v>
      </c>
      <c r="CK30">
        <f t="shared" si="5"/>
        <v>31</v>
      </c>
      <c r="CL30">
        <f t="shared" si="6"/>
        <v>36</v>
      </c>
      <c r="CM30">
        <f t="shared" si="7"/>
        <v>1000000</v>
      </c>
      <c r="CT30" s="19" t="s">
        <v>54</v>
      </c>
      <c r="CU30" s="20">
        <v>31</v>
      </c>
      <c r="CV30" s="20">
        <v>1</v>
      </c>
      <c r="CW30" s="20">
        <v>55</v>
      </c>
      <c r="CX30" s="20">
        <v>32</v>
      </c>
      <c r="CY30" s="20">
        <v>31</v>
      </c>
      <c r="CZ30" s="20">
        <v>36</v>
      </c>
      <c r="DA30" s="20">
        <v>1000000</v>
      </c>
    </row>
    <row r="31" spans="1:105" ht="15" thickBot="1" x14ac:dyDescent="0.35">
      <c r="A31">
        <v>27</v>
      </c>
      <c r="B31">
        <v>46</v>
      </c>
      <c r="C31">
        <f t="shared" si="18"/>
        <v>11.8</v>
      </c>
      <c r="D31">
        <f t="shared" si="19"/>
        <v>33</v>
      </c>
      <c r="E31">
        <f t="shared" si="20"/>
        <v>23.6</v>
      </c>
      <c r="F31">
        <f t="shared" si="29"/>
        <v>12.453245895481748</v>
      </c>
      <c r="G31" s="13">
        <f>AVERAGE($B$5:$B31)</f>
        <v>28.703703703703702</v>
      </c>
      <c r="H31" s="13">
        <f>AVERAGE($B32:$B$104)</f>
        <v>59.821917808219176</v>
      </c>
      <c r="I31" s="13">
        <f>MAX($B$5:$B31)</f>
        <v>49</v>
      </c>
      <c r="J31" s="13">
        <f>MAX($B32:$B$104)</f>
        <v>99</v>
      </c>
      <c r="K31" s="13">
        <f>MIN($B$5:$B31)</f>
        <v>11</v>
      </c>
      <c r="L31" s="13">
        <f>MIN($B32:$B$104)</f>
        <v>10</v>
      </c>
      <c r="M31" s="13">
        <f>STDEV($B$5:$B31)</f>
        <v>10.918631975505185</v>
      </c>
      <c r="N31" s="13">
        <f>STDEV($B32:$B$104)</f>
        <v>25.229140154543416</v>
      </c>
      <c r="O31" s="13">
        <f>SLOPE($B$5:$B31,$A$5:$A31)</f>
        <v>0.42429792429792423</v>
      </c>
      <c r="P31" s="13">
        <f>SLOPE($B32:$B$104,$A32:$A$104)</f>
        <v>0.8048870788596818</v>
      </c>
      <c r="Q31" s="14">
        <f t="shared" si="21"/>
        <v>31.118214104515474</v>
      </c>
      <c r="R31" s="14">
        <f t="shared" si="22"/>
        <v>50</v>
      </c>
      <c r="S31" s="14">
        <f t="shared" si="23"/>
        <v>1</v>
      </c>
      <c r="T31" s="14">
        <f t="shared" si="24"/>
        <v>14.31050817903823</v>
      </c>
      <c r="U31" s="14">
        <f t="shared" si="25"/>
        <v>0.38058915456175757</v>
      </c>
      <c r="V31">
        <f>STDEV(COUNT($B$5:B31),COUNT(B32:$B$104))</f>
        <v>32.526911934581186</v>
      </c>
      <c r="W31">
        <f t="shared" si="26"/>
        <v>32</v>
      </c>
      <c r="X31">
        <f t="shared" si="14"/>
        <v>41</v>
      </c>
      <c r="Y31">
        <f t="shared" si="15"/>
        <v>1</v>
      </c>
      <c r="Z31">
        <f t="shared" si="16"/>
        <v>69</v>
      </c>
      <c r="AA31">
        <f t="shared" si="17"/>
        <v>22</v>
      </c>
      <c r="AB31">
        <f t="shared" si="17"/>
        <v>35</v>
      </c>
      <c r="AC31">
        <v>1000000</v>
      </c>
      <c r="AD31">
        <f t="shared" si="27"/>
        <v>11.8</v>
      </c>
      <c r="AE31" t="str">
        <f t="shared" si="28"/>
        <v>valid</v>
      </c>
      <c r="AG31" s="19" t="s">
        <v>53</v>
      </c>
      <c r="AH31" s="20">
        <v>45</v>
      </c>
      <c r="AI31" s="20">
        <v>41</v>
      </c>
      <c r="AJ31" s="20">
        <v>1</v>
      </c>
      <c r="AK31" s="20">
        <v>56</v>
      </c>
      <c r="AL31" s="20">
        <v>40</v>
      </c>
      <c r="AM31" s="20">
        <v>1000000</v>
      </c>
      <c r="AS31">
        <f t="shared" si="12"/>
        <v>37</v>
      </c>
      <c r="AT31">
        <f t="shared" si="8"/>
        <v>1</v>
      </c>
      <c r="AU31">
        <f t="shared" si="9"/>
        <v>60</v>
      </c>
      <c r="AV31">
        <f t="shared" si="10"/>
        <v>26</v>
      </c>
      <c r="AW31">
        <f t="shared" si="11"/>
        <v>42</v>
      </c>
      <c r="AX31">
        <f t="shared" si="13"/>
        <v>1000000</v>
      </c>
      <c r="BD31" s="19" t="s">
        <v>53</v>
      </c>
      <c r="BE31" s="20">
        <v>37</v>
      </c>
      <c r="BF31" s="20">
        <v>1</v>
      </c>
      <c r="BG31" s="20">
        <v>60</v>
      </c>
      <c r="BH31" s="20">
        <v>26</v>
      </c>
      <c r="BI31" s="20">
        <v>42</v>
      </c>
      <c r="BJ31" s="20">
        <v>1000000</v>
      </c>
      <c r="BT31" s="19" t="s">
        <v>55</v>
      </c>
      <c r="BU31" s="20">
        <v>49</v>
      </c>
      <c r="BV31" s="20">
        <v>41</v>
      </c>
      <c r="BW31" s="20">
        <v>23</v>
      </c>
      <c r="BX31" s="20">
        <v>49</v>
      </c>
      <c r="BY31" s="20">
        <v>47</v>
      </c>
      <c r="BZ31" s="20">
        <v>47</v>
      </c>
      <c r="CA31" s="20">
        <v>1000000</v>
      </c>
      <c r="CG31">
        <f t="shared" si="1"/>
        <v>33</v>
      </c>
      <c r="CH31">
        <f t="shared" si="2"/>
        <v>1</v>
      </c>
      <c r="CI31">
        <f t="shared" si="3"/>
        <v>55</v>
      </c>
      <c r="CJ31">
        <f t="shared" si="4"/>
        <v>33</v>
      </c>
      <c r="CK31">
        <f t="shared" si="5"/>
        <v>35</v>
      </c>
      <c r="CL31">
        <f t="shared" si="6"/>
        <v>34</v>
      </c>
      <c r="CM31">
        <f t="shared" si="7"/>
        <v>1000000</v>
      </c>
      <c r="CT31" s="19" t="s">
        <v>55</v>
      </c>
      <c r="CU31" s="20">
        <v>33</v>
      </c>
      <c r="CV31" s="20">
        <v>1</v>
      </c>
      <c r="CW31" s="20">
        <v>55</v>
      </c>
      <c r="CX31" s="20">
        <v>33</v>
      </c>
      <c r="CY31" s="20">
        <v>35</v>
      </c>
      <c r="CZ31" s="20">
        <v>34</v>
      </c>
      <c r="DA31" s="20">
        <v>1000000</v>
      </c>
    </row>
    <row r="32" spans="1:105" ht="15" thickBot="1" x14ac:dyDescent="0.35">
      <c r="A32">
        <v>28</v>
      </c>
      <c r="B32">
        <v>13</v>
      </c>
      <c r="C32">
        <f t="shared" si="18"/>
        <v>35.299999999999997</v>
      </c>
      <c r="D32">
        <f t="shared" si="19"/>
        <v>36.4</v>
      </c>
      <c r="E32">
        <f t="shared" si="20"/>
        <v>42.1</v>
      </c>
      <c r="F32">
        <f t="shared" si="29"/>
        <v>11.302654555457305</v>
      </c>
      <c r="G32" s="13">
        <f>AVERAGE($B$5:$B32)</f>
        <v>28.142857142857142</v>
      </c>
      <c r="H32" s="13">
        <f>AVERAGE($B33:$B$104)</f>
        <v>60.472222222222221</v>
      </c>
      <c r="I32" s="13">
        <f>MAX($B$5:$B32)</f>
        <v>49</v>
      </c>
      <c r="J32" s="13">
        <f>MAX($B33:$B$104)</f>
        <v>99</v>
      </c>
      <c r="K32" s="13">
        <f>MIN($B$5:$B32)</f>
        <v>11</v>
      </c>
      <c r="L32" s="13">
        <f>MIN($B33:$B$104)</f>
        <v>10</v>
      </c>
      <c r="M32" s="13">
        <f>STDEV($B$5:$B32)</f>
        <v>11.117934412851412</v>
      </c>
      <c r="N32" s="13">
        <f>STDEV($B33:$B$104)</f>
        <v>24.782417791892168</v>
      </c>
      <c r="O32" s="13">
        <f>SLOPE($B$5:$B32,$A$5:$A32)</f>
        <v>0.26436781609195398</v>
      </c>
      <c r="P32" s="13">
        <f>SLOPE($B33:$B$104,$A33:$A$104)</f>
        <v>0.7839410894591291</v>
      </c>
      <c r="Q32" s="14">
        <f t="shared" si="21"/>
        <v>32.329365079365076</v>
      </c>
      <c r="R32" s="14">
        <f t="shared" si="22"/>
        <v>50</v>
      </c>
      <c r="S32" s="14">
        <f t="shared" si="23"/>
        <v>1</v>
      </c>
      <c r="T32" s="14">
        <f t="shared" si="24"/>
        <v>13.664483379040757</v>
      </c>
      <c r="U32" s="14">
        <f t="shared" si="25"/>
        <v>0.51957327336717518</v>
      </c>
      <c r="V32">
        <f>STDEV(COUNT($B$5:B32),COUNT(B33:$B$104))</f>
        <v>31.11269837220809</v>
      </c>
      <c r="W32">
        <f t="shared" si="26"/>
        <v>43</v>
      </c>
      <c r="X32">
        <f t="shared" si="14"/>
        <v>41</v>
      </c>
      <c r="Y32">
        <f t="shared" si="15"/>
        <v>1</v>
      </c>
      <c r="Z32">
        <f t="shared" si="16"/>
        <v>59</v>
      </c>
      <c r="AA32">
        <f t="shared" si="17"/>
        <v>38</v>
      </c>
      <c r="AB32">
        <f t="shared" si="17"/>
        <v>37</v>
      </c>
      <c r="AC32">
        <v>1000000</v>
      </c>
      <c r="AD32">
        <f t="shared" si="27"/>
        <v>35.299999999999997</v>
      </c>
      <c r="AE32" t="str">
        <f t="shared" si="28"/>
        <v>valid</v>
      </c>
      <c r="AG32" s="19" t="s">
        <v>54</v>
      </c>
      <c r="AH32" s="20">
        <v>51</v>
      </c>
      <c r="AI32" s="20">
        <v>41</v>
      </c>
      <c r="AJ32" s="20">
        <v>23</v>
      </c>
      <c r="AK32" s="20">
        <v>50</v>
      </c>
      <c r="AL32" s="20">
        <v>51</v>
      </c>
      <c r="AM32" s="20">
        <v>1000000</v>
      </c>
      <c r="AS32">
        <f t="shared" si="12"/>
        <v>31</v>
      </c>
      <c r="AT32">
        <f t="shared" si="8"/>
        <v>1</v>
      </c>
      <c r="AU32">
        <f t="shared" si="9"/>
        <v>55</v>
      </c>
      <c r="AV32">
        <f t="shared" si="10"/>
        <v>32</v>
      </c>
      <c r="AW32">
        <f t="shared" si="11"/>
        <v>31</v>
      </c>
      <c r="AX32">
        <f t="shared" si="13"/>
        <v>1000000</v>
      </c>
      <c r="BD32" s="19" t="s">
        <v>54</v>
      </c>
      <c r="BE32" s="20">
        <v>31</v>
      </c>
      <c r="BF32" s="20">
        <v>1</v>
      </c>
      <c r="BG32" s="20">
        <v>55</v>
      </c>
      <c r="BH32" s="20">
        <v>32</v>
      </c>
      <c r="BI32" s="20">
        <v>31</v>
      </c>
      <c r="BJ32" s="20">
        <v>1000000</v>
      </c>
      <c r="BT32" s="19" t="s">
        <v>56</v>
      </c>
      <c r="BU32" s="20">
        <v>50</v>
      </c>
      <c r="BV32" s="20">
        <v>41</v>
      </c>
      <c r="BW32" s="20">
        <v>23</v>
      </c>
      <c r="BX32" s="20">
        <v>52</v>
      </c>
      <c r="BY32" s="20">
        <v>42</v>
      </c>
      <c r="BZ32" s="20">
        <v>49</v>
      </c>
      <c r="CA32" s="20">
        <v>1000000</v>
      </c>
      <c r="CG32">
        <f t="shared" si="1"/>
        <v>32</v>
      </c>
      <c r="CH32">
        <f t="shared" si="2"/>
        <v>1</v>
      </c>
      <c r="CI32">
        <f t="shared" si="3"/>
        <v>55</v>
      </c>
      <c r="CJ32">
        <f t="shared" si="4"/>
        <v>30</v>
      </c>
      <c r="CK32">
        <f t="shared" si="5"/>
        <v>40</v>
      </c>
      <c r="CL32">
        <f t="shared" si="6"/>
        <v>32</v>
      </c>
      <c r="CM32">
        <f t="shared" si="7"/>
        <v>1000000</v>
      </c>
      <c r="CT32" s="19" t="s">
        <v>56</v>
      </c>
      <c r="CU32" s="20">
        <v>32</v>
      </c>
      <c r="CV32" s="20">
        <v>1</v>
      </c>
      <c r="CW32" s="20">
        <v>55</v>
      </c>
      <c r="CX32" s="20">
        <v>30</v>
      </c>
      <c r="CY32" s="20">
        <v>40</v>
      </c>
      <c r="CZ32" s="20">
        <v>32</v>
      </c>
      <c r="DA32" s="20">
        <v>1000000</v>
      </c>
    </row>
    <row r="33" spans="1:105" ht="15" thickBot="1" x14ac:dyDescent="0.35">
      <c r="A33">
        <v>29</v>
      </c>
      <c r="B33">
        <v>43</v>
      </c>
      <c r="C33">
        <f t="shared" si="18"/>
        <v>20.3</v>
      </c>
      <c r="D33">
        <f t="shared" si="19"/>
        <v>33.4</v>
      </c>
      <c r="E33">
        <f t="shared" si="20"/>
        <v>33.6</v>
      </c>
      <c r="F33">
        <f t="shared" si="29"/>
        <v>9.2601295887260555</v>
      </c>
      <c r="G33" s="13">
        <f>AVERAGE($B$5:$B33)</f>
        <v>28.655172413793103</v>
      </c>
      <c r="H33" s="13">
        <f>AVERAGE($B34:$B$104)</f>
        <v>60.718309859154928</v>
      </c>
      <c r="I33" s="13">
        <f>MAX($B$5:$B33)</f>
        <v>49</v>
      </c>
      <c r="J33" s="13">
        <f>MAX($B34:$B$104)</f>
        <v>99</v>
      </c>
      <c r="K33" s="13">
        <f>MIN($B$5:$B33)</f>
        <v>11</v>
      </c>
      <c r="L33" s="13">
        <f>MIN($B34:$B$104)</f>
        <v>10</v>
      </c>
      <c r="M33" s="13">
        <f>STDEV($B$5:$B33)</f>
        <v>11.260791211953618</v>
      </c>
      <c r="N33" s="13">
        <f>STDEV($B34:$B$104)</f>
        <v>24.870052615598052</v>
      </c>
      <c r="O33" s="13">
        <f>SLOPE($B$5:$B33,$A$5:$A33)</f>
        <v>0.34039408866995063</v>
      </c>
      <c r="P33" s="13">
        <f>SLOPE($B34:$B$104,$A34:$A$104)</f>
        <v>0.79644533869885981</v>
      </c>
      <c r="Q33" s="14">
        <f t="shared" si="21"/>
        <v>32.063137445361825</v>
      </c>
      <c r="R33" s="14">
        <f t="shared" si="22"/>
        <v>50</v>
      </c>
      <c r="S33" s="14">
        <f t="shared" si="23"/>
        <v>1</v>
      </c>
      <c r="T33" s="14">
        <f t="shared" si="24"/>
        <v>13.609261403644433</v>
      </c>
      <c r="U33" s="14">
        <f t="shared" si="25"/>
        <v>0.45605125002890917</v>
      </c>
      <c r="V33">
        <f>STDEV(COUNT($B$5:B33),COUNT(B34:$B$104))</f>
        <v>29.698484809834994</v>
      </c>
      <c r="W33">
        <f t="shared" si="26"/>
        <v>38</v>
      </c>
      <c r="X33">
        <f t="shared" si="14"/>
        <v>41</v>
      </c>
      <c r="Y33">
        <f t="shared" si="15"/>
        <v>1</v>
      </c>
      <c r="Z33">
        <f t="shared" si="16"/>
        <v>58</v>
      </c>
      <c r="AA33">
        <f t="shared" si="17"/>
        <v>29</v>
      </c>
      <c r="AB33">
        <f t="shared" si="17"/>
        <v>39</v>
      </c>
      <c r="AC33">
        <v>1000000</v>
      </c>
      <c r="AD33">
        <f t="shared" si="27"/>
        <v>20.3</v>
      </c>
      <c r="AE33" t="str">
        <f t="shared" si="28"/>
        <v>valid</v>
      </c>
      <c r="AG33" s="19" t="s">
        <v>55</v>
      </c>
      <c r="AH33" s="20">
        <v>49</v>
      </c>
      <c r="AI33" s="20">
        <v>41</v>
      </c>
      <c r="AJ33" s="20">
        <v>23</v>
      </c>
      <c r="AK33" s="20">
        <v>49</v>
      </c>
      <c r="AL33" s="20">
        <v>47</v>
      </c>
      <c r="AM33" s="20">
        <v>1000000</v>
      </c>
      <c r="AS33">
        <f t="shared" si="12"/>
        <v>33</v>
      </c>
      <c r="AT33">
        <f t="shared" si="8"/>
        <v>1</v>
      </c>
      <c r="AU33">
        <f t="shared" si="9"/>
        <v>55</v>
      </c>
      <c r="AV33">
        <f t="shared" si="10"/>
        <v>33</v>
      </c>
      <c r="AW33">
        <f t="shared" si="11"/>
        <v>35</v>
      </c>
      <c r="AX33">
        <f t="shared" si="13"/>
        <v>1000000</v>
      </c>
      <c r="BD33" s="19" t="s">
        <v>55</v>
      </c>
      <c r="BE33" s="20">
        <v>33</v>
      </c>
      <c r="BF33" s="20">
        <v>1</v>
      </c>
      <c r="BG33" s="20">
        <v>55</v>
      </c>
      <c r="BH33" s="20">
        <v>33</v>
      </c>
      <c r="BI33" s="20">
        <v>35</v>
      </c>
      <c r="BJ33" s="20">
        <v>1000000</v>
      </c>
      <c r="BT33" s="19" t="s">
        <v>57</v>
      </c>
      <c r="BU33" s="20">
        <v>53</v>
      </c>
      <c r="BV33" s="20">
        <v>41</v>
      </c>
      <c r="BW33" s="20">
        <v>23</v>
      </c>
      <c r="BX33" s="20">
        <v>53</v>
      </c>
      <c r="BY33" s="20">
        <v>39</v>
      </c>
      <c r="BZ33" s="20">
        <v>51</v>
      </c>
      <c r="CA33" s="20">
        <v>1000000</v>
      </c>
      <c r="CG33">
        <f t="shared" si="1"/>
        <v>29</v>
      </c>
      <c r="CH33">
        <f t="shared" si="2"/>
        <v>1</v>
      </c>
      <c r="CI33">
        <f t="shared" si="3"/>
        <v>55</v>
      </c>
      <c r="CJ33">
        <f t="shared" si="4"/>
        <v>29</v>
      </c>
      <c r="CK33">
        <f t="shared" si="5"/>
        <v>43</v>
      </c>
      <c r="CL33">
        <f t="shared" si="6"/>
        <v>30</v>
      </c>
      <c r="CM33">
        <f t="shared" si="7"/>
        <v>1000000</v>
      </c>
      <c r="CT33" s="19" t="s">
        <v>57</v>
      </c>
      <c r="CU33" s="20">
        <v>29</v>
      </c>
      <c r="CV33" s="20">
        <v>1</v>
      </c>
      <c r="CW33" s="20">
        <v>55</v>
      </c>
      <c r="CX33" s="20">
        <v>29</v>
      </c>
      <c r="CY33" s="20">
        <v>43</v>
      </c>
      <c r="CZ33" s="20">
        <v>30</v>
      </c>
      <c r="DA33" s="20">
        <v>1000000</v>
      </c>
    </row>
    <row r="34" spans="1:105" ht="15" thickBot="1" x14ac:dyDescent="0.35">
      <c r="A34">
        <v>30</v>
      </c>
      <c r="B34">
        <v>36</v>
      </c>
      <c r="C34">
        <f t="shared" si="18"/>
        <v>22.3</v>
      </c>
      <c r="D34">
        <f t="shared" si="19"/>
        <v>33.799999999999997</v>
      </c>
      <c r="E34">
        <f t="shared" si="20"/>
        <v>39.1</v>
      </c>
      <c r="F34">
        <f t="shared" si="29"/>
        <v>4.3108390521258544</v>
      </c>
      <c r="G34" s="13">
        <f>AVERAGE($B$5:$B34)</f>
        <v>28.9</v>
      </c>
      <c r="H34" s="13">
        <f>AVERAGE($B35:$B$104)</f>
        <v>61.071428571428569</v>
      </c>
      <c r="I34" s="13">
        <f>MAX($B$5:$B34)</f>
        <v>49</v>
      </c>
      <c r="J34" s="13">
        <f>MAX($B35:$B$104)</f>
        <v>99</v>
      </c>
      <c r="K34" s="13">
        <f>MIN($B$5:$B34)</f>
        <v>11</v>
      </c>
      <c r="L34" s="13">
        <f>MIN($B35:$B$104)</f>
        <v>10</v>
      </c>
      <c r="M34" s="13">
        <f>STDEV($B$5:$B34)</f>
        <v>11.145897652623526</v>
      </c>
      <c r="N34" s="13">
        <f>STDEV($B35:$B$104)</f>
        <v>24.869701855739542</v>
      </c>
      <c r="O34" s="13">
        <f>SLOPE($B$5:$B34,$A$5:$A34)</f>
        <v>0.35483870967741943</v>
      </c>
      <c r="P34" s="13">
        <f>SLOPE($B35:$B$104,$A35:$A$104)</f>
        <v>0.80036742192284138</v>
      </c>
      <c r="Q34" s="14">
        <f t="shared" si="21"/>
        <v>32.171428571428571</v>
      </c>
      <c r="R34" s="14">
        <f t="shared" si="22"/>
        <v>50</v>
      </c>
      <c r="S34" s="14">
        <f t="shared" si="23"/>
        <v>1</v>
      </c>
      <c r="T34" s="14">
        <f t="shared" si="24"/>
        <v>13.723804203116016</v>
      </c>
      <c r="U34" s="14">
        <f t="shared" si="25"/>
        <v>0.44552871224542195</v>
      </c>
      <c r="V34">
        <f>STDEV(COUNT($B$5:B34),COUNT(B35:$B$104))</f>
        <v>28.284271247461902</v>
      </c>
      <c r="W34">
        <f t="shared" si="26"/>
        <v>40</v>
      </c>
      <c r="X34">
        <f t="shared" si="14"/>
        <v>41</v>
      </c>
      <c r="Y34">
        <f t="shared" si="15"/>
        <v>1</v>
      </c>
      <c r="Z34">
        <f t="shared" si="16"/>
        <v>60</v>
      </c>
      <c r="AA34">
        <f t="shared" si="17"/>
        <v>27</v>
      </c>
      <c r="AB34">
        <f t="shared" si="17"/>
        <v>41</v>
      </c>
      <c r="AC34">
        <v>1000000</v>
      </c>
      <c r="AD34">
        <f t="shared" si="27"/>
        <v>22.3</v>
      </c>
      <c r="AE34" t="str">
        <f t="shared" si="28"/>
        <v>valid</v>
      </c>
      <c r="AG34" s="19" t="s">
        <v>56</v>
      </c>
      <c r="AH34" s="20">
        <v>50</v>
      </c>
      <c r="AI34" s="20">
        <v>41</v>
      </c>
      <c r="AJ34" s="20">
        <v>23</v>
      </c>
      <c r="AK34" s="20">
        <v>52</v>
      </c>
      <c r="AL34" s="20">
        <v>42</v>
      </c>
      <c r="AM34" s="20">
        <v>1000000</v>
      </c>
      <c r="AS34">
        <f t="shared" si="12"/>
        <v>32</v>
      </c>
      <c r="AT34">
        <f t="shared" si="8"/>
        <v>1</v>
      </c>
      <c r="AU34">
        <f t="shared" si="9"/>
        <v>55</v>
      </c>
      <c r="AV34">
        <f t="shared" si="10"/>
        <v>30</v>
      </c>
      <c r="AW34">
        <f t="shared" si="11"/>
        <v>40</v>
      </c>
      <c r="AX34">
        <f t="shared" si="13"/>
        <v>1000000</v>
      </c>
      <c r="BD34" s="19" t="s">
        <v>56</v>
      </c>
      <c r="BE34" s="20">
        <v>32</v>
      </c>
      <c r="BF34" s="20">
        <v>1</v>
      </c>
      <c r="BG34" s="20">
        <v>55</v>
      </c>
      <c r="BH34" s="20">
        <v>30</v>
      </c>
      <c r="BI34" s="20">
        <v>40</v>
      </c>
      <c r="BJ34" s="20">
        <v>1000000</v>
      </c>
      <c r="BT34" s="19" t="s">
        <v>58</v>
      </c>
      <c r="BU34" s="20">
        <v>52</v>
      </c>
      <c r="BV34" s="20">
        <v>41</v>
      </c>
      <c r="BW34" s="20">
        <v>23</v>
      </c>
      <c r="BX34" s="20">
        <v>51</v>
      </c>
      <c r="BY34" s="20">
        <v>33</v>
      </c>
      <c r="BZ34" s="20">
        <v>53</v>
      </c>
      <c r="CA34" s="20">
        <v>1000000</v>
      </c>
      <c r="CG34">
        <f t="shared" si="1"/>
        <v>30</v>
      </c>
      <c r="CH34">
        <f t="shared" si="2"/>
        <v>1</v>
      </c>
      <c r="CI34">
        <f t="shared" si="3"/>
        <v>55</v>
      </c>
      <c r="CJ34">
        <f t="shared" si="4"/>
        <v>31</v>
      </c>
      <c r="CK34">
        <f t="shared" si="5"/>
        <v>49</v>
      </c>
      <c r="CL34">
        <f t="shared" si="6"/>
        <v>28</v>
      </c>
      <c r="CM34">
        <f t="shared" si="7"/>
        <v>1000000</v>
      </c>
      <c r="CT34" s="19" t="s">
        <v>58</v>
      </c>
      <c r="CU34" s="20">
        <v>30</v>
      </c>
      <c r="CV34" s="20">
        <v>1</v>
      </c>
      <c r="CW34" s="20">
        <v>55</v>
      </c>
      <c r="CX34" s="20">
        <v>31</v>
      </c>
      <c r="CY34" s="20">
        <v>49</v>
      </c>
      <c r="CZ34" s="20">
        <v>28</v>
      </c>
      <c r="DA34" s="20">
        <v>1000000</v>
      </c>
    </row>
    <row r="35" spans="1:105" ht="15" thickBot="1" x14ac:dyDescent="0.35">
      <c r="A35">
        <v>31</v>
      </c>
      <c r="B35">
        <v>18</v>
      </c>
      <c r="C35">
        <f t="shared" si="18"/>
        <v>-1.7</v>
      </c>
      <c r="D35">
        <f t="shared" si="19"/>
        <v>36.6</v>
      </c>
      <c r="E35">
        <f t="shared" si="20"/>
        <v>-1.4</v>
      </c>
      <c r="F35">
        <f t="shared" si="29"/>
        <v>21.967779435649238</v>
      </c>
      <c r="G35" s="13">
        <f>AVERAGE($B$5:$B35)</f>
        <v>28.548387096774192</v>
      </c>
      <c r="H35" s="13">
        <f>AVERAGE($B36:$B$104)</f>
        <v>61.695652173913047</v>
      </c>
      <c r="I35" s="13">
        <f>MAX($B$5:$B35)</f>
        <v>49</v>
      </c>
      <c r="J35" s="13">
        <f>MAX($B36:$B$104)</f>
        <v>99</v>
      </c>
      <c r="K35" s="13">
        <f>MIN($B$5:$B35)</f>
        <v>11</v>
      </c>
      <c r="L35" s="13">
        <f>MIN($B36:$B$104)</f>
        <v>10</v>
      </c>
      <c r="M35" s="13">
        <f>STDEV($B$5:$B35)</f>
        <v>11.132051951242468</v>
      </c>
      <c r="N35" s="13">
        <f>STDEV($B36:$B$104)</f>
        <v>24.493278998789275</v>
      </c>
      <c r="O35" s="13">
        <f>SLOPE($B$5:$B35,$A$5:$A35)</f>
        <v>0.25564516129032255</v>
      </c>
      <c r="P35" s="13">
        <f>SLOPE($B36:$B$104,$A36:$A$104)</f>
        <v>0.78059919620021923</v>
      </c>
      <c r="Q35" s="14">
        <f t="shared" si="21"/>
        <v>33.147265077138854</v>
      </c>
      <c r="R35" s="14">
        <f t="shared" si="22"/>
        <v>50</v>
      </c>
      <c r="S35" s="14">
        <f t="shared" si="23"/>
        <v>1</v>
      </c>
      <c r="T35" s="14">
        <f t="shared" si="24"/>
        <v>13.361227047546807</v>
      </c>
      <c r="U35" s="14">
        <f t="shared" si="25"/>
        <v>0.52495403490989667</v>
      </c>
      <c r="V35">
        <f>STDEV(COUNT($B$5:B35),COUNT(B36:$B$104))</f>
        <v>26.870057685088806</v>
      </c>
      <c r="W35">
        <f t="shared" si="26"/>
        <v>45</v>
      </c>
      <c r="X35">
        <f t="shared" si="14"/>
        <v>41</v>
      </c>
      <c r="Y35">
        <f t="shared" si="15"/>
        <v>1</v>
      </c>
      <c r="Z35">
        <f t="shared" si="16"/>
        <v>56</v>
      </c>
      <c r="AA35">
        <f t="shared" si="17"/>
        <v>40</v>
      </c>
      <c r="AB35">
        <f t="shared" si="17"/>
        <v>43</v>
      </c>
      <c r="AC35">
        <v>1000000</v>
      </c>
      <c r="AD35">
        <f t="shared" si="27"/>
        <v>-1.7</v>
      </c>
      <c r="AE35" t="str">
        <f t="shared" si="28"/>
        <v>valid</v>
      </c>
      <c r="AG35" s="19" t="s">
        <v>57</v>
      </c>
      <c r="AH35" s="20">
        <v>53</v>
      </c>
      <c r="AI35" s="20">
        <v>41</v>
      </c>
      <c r="AJ35" s="20">
        <v>23</v>
      </c>
      <c r="AK35" s="20">
        <v>53</v>
      </c>
      <c r="AL35" s="20">
        <v>39</v>
      </c>
      <c r="AM35" s="20">
        <v>1000000</v>
      </c>
      <c r="AS35">
        <f t="shared" si="12"/>
        <v>29</v>
      </c>
      <c r="AT35">
        <f t="shared" si="8"/>
        <v>1</v>
      </c>
      <c r="AU35">
        <f t="shared" si="9"/>
        <v>55</v>
      </c>
      <c r="AV35">
        <f t="shared" si="10"/>
        <v>29</v>
      </c>
      <c r="AW35">
        <f t="shared" si="11"/>
        <v>43</v>
      </c>
      <c r="AX35">
        <f t="shared" si="13"/>
        <v>1000000</v>
      </c>
      <c r="BD35" s="19" t="s">
        <v>57</v>
      </c>
      <c r="BE35" s="20">
        <v>29</v>
      </c>
      <c r="BF35" s="20">
        <v>1</v>
      </c>
      <c r="BG35" s="20">
        <v>55</v>
      </c>
      <c r="BH35" s="20">
        <v>29</v>
      </c>
      <c r="BI35" s="20">
        <v>43</v>
      </c>
      <c r="BJ35" s="20">
        <v>1000000</v>
      </c>
      <c r="BT35" s="19" t="s">
        <v>59</v>
      </c>
      <c r="BU35" s="20">
        <v>55</v>
      </c>
      <c r="BV35" s="20">
        <v>41</v>
      </c>
      <c r="BW35" s="20">
        <v>28</v>
      </c>
      <c r="BX35" s="20">
        <v>47</v>
      </c>
      <c r="BY35" s="20">
        <v>43</v>
      </c>
      <c r="BZ35" s="20">
        <v>55</v>
      </c>
      <c r="CA35" s="20">
        <v>1000000</v>
      </c>
      <c r="CG35">
        <f t="shared" si="1"/>
        <v>27</v>
      </c>
      <c r="CH35">
        <f t="shared" si="2"/>
        <v>1</v>
      </c>
      <c r="CI35">
        <f t="shared" si="3"/>
        <v>48</v>
      </c>
      <c r="CJ35">
        <f t="shared" si="4"/>
        <v>35</v>
      </c>
      <c r="CK35">
        <f t="shared" si="5"/>
        <v>39</v>
      </c>
      <c r="CL35">
        <f t="shared" si="6"/>
        <v>26</v>
      </c>
      <c r="CM35">
        <f t="shared" si="7"/>
        <v>1000000</v>
      </c>
      <c r="CT35" s="19" t="s">
        <v>59</v>
      </c>
      <c r="CU35" s="20">
        <v>27</v>
      </c>
      <c r="CV35" s="20">
        <v>1</v>
      </c>
      <c r="CW35" s="20">
        <v>48</v>
      </c>
      <c r="CX35" s="20">
        <v>35</v>
      </c>
      <c r="CY35" s="20">
        <v>39</v>
      </c>
      <c r="CZ35" s="20">
        <v>26</v>
      </c>
      <c r="DA35" s="20">
        <v>1000000</v>
      </c>
    </row>
    <row r="36" spans="1:105" ht="15" thickBot="1" x14ac:dyDescent="0.35">
      <c r="A36">
        <v>32</v>
      </c>
      <c r="B36">
        <v>10</v>
      </c>
      <c r="C36">
        <f t="shared" si="18"/>
        <v>1.8</v>
      </c>
      <c r="D36">
        <f t="shared" si="19"/>
        <v>43.2</v>
      </c>
      <c r="E36">
        <f t="shared" si="20"/>
        <v>1.1000000000000001</v>
      </c>
      <c r="F36">
        <f t="shared" si="29"/>
        <v>22.695447414257632</v>
      </c>
      <c r="G36" s="13">
        <f>AVERAGE($B$5:$B36)</f>
        <v>27.96875</v>
      </c>
      <c r="H36" s="13">
        <f>AVERAGE($B37:$B$104)</f>
        <v>62.455882352941174</v>
      </c>
      <c r="I36" s="13">
        <f>MAX($B$5:$B36)</f>
        <v>49</v>
      </c>
      <c r="J36" s="13">
        <f>MAX($B37:$B$104)</f>
        <v>99</v>
      </c>
      <c r="K36" s="13">
        <f>MIN($B$5:$B36)</f>
        <v>10</v>
      </c>
      <c r="L36" s="13">
        <f>MIN($B37:$B$104)</f>
        <v>12</v>
      </c>
      <c r="M36" s="13">
        <f>STDEV($B$5:$B36)</f>
        <v>11.431378363536156</v>
      </c>
      <c r="N36" s="13">
        <f>STDEV($B37:$B$104)</f>
        <v>23.84116208697877</v>
      </c>
      <c r="O36" s="13">
        <f>SLOPE($B$5:$B36,$A$5:$A36)</f>
        <v>0.12701612903225806</v>
      </c>
      <c r="P36" s="13">
        <f>SLOPE($B37:$B$104,$A37:$A$104)</f>
        <v>0.74747108447532151</v>
      </c>
      <c r="Q36" s="14">
        <f t="shared" si="21"/>
        <v>34.487132352941174</v>
      </c>
      <c r="R36" s="14">
        <f t="shared" si="22"/>
        <v>50</v>
      </c>
      <c r="S36" s="14">
        <f t="shared" si="23"/>
        <v>2</v>
      </c>
      <c r="T36" s="14">
        <f t="shared" si="24"/>
        <v>12.409783723442613</v>
      </c>
      <c r="U36" s="14">
        <f t="shared" si="25"/>
        <v>0.62045495544306339</v>
      </c>
      <c r="V36">
        <f>STDEV(COUNT($B$5:B36),COUNT(B37:$B$104))</f>
        <v>25.45584412271571</v>
      </c>
      <c r="W36">
        <f t="shared" si="26"/>
        <v>51</v>
      </c>
      <c r="X36">
        <f t="shared" si="14"/>
        <v>41</v>
      </c>
      <c r="Y36">
        <f t="shared" si="15"/>
        <v>23</v>
      </c>
      <c r="Z36">
        <f t="shared" si="16"/>
        <v>50</v>
      </c>
      <c r="AA36">
        <f t="shared" si="17"/>
        <v>51</v>
      </c>
      <c r="AB36">
        <f t="shared" si="17"/>
        <v>45</v>
      </c>
      <c r="AC36">
        <v>1000000</v>
      </c>
      <c r="AD36">
        <f t="shared" si="27"/>
        <v>1.8</v>
      </c>
      <c r="AE36" t="str">
        <f t="shared" si="28"/>
        <v>valid</v>
      </c>
      <c r="AG36" s="19" t="s">
        <v>58</v>
      </c>
      <c r="AH36" s="20">
        <v>52</v>
      </c>
      <c r="AI36" s="20">
        <v>41</v>
      </c>
      <c r="AJ36" s="20">
        <v>23</v>
      </c>
      <c r="AK36" s="20">
        <v>51</v>
      </c>
      <c r="AL36" s="20">
        <v>33</v>
      </c>
      <c r="AM36" s="20">
        <v>1000000</v>
      </c>
      <c r="AS36">
        <f t="shared" si="12"/>
        <v>30</v>
      </c>
      <c r="AT36">
        <f t="shared" si="8"/>
        <v>1</v>
      </c>
      <c r="AU36">
        <f t="shared" si="9"/>
        <v>55</v>
      </c>
      <c r="AV36">
        <f t="shared" si="10"/>
        <v>31</v>
      </c>
      <c r="AW36">
        <f t="shared" si="11"/>
        <v>49</v>
      </c>
      <c r="AX36">
        <f t="shared" si="13"/>
        <v>1000000</v>
      </c>
      <c r="BD36" s="19" t="s">
        <v>58</v>
      </c>
      <c r="BE36" s="20">
        <v>30</v>
      </c>
      <c r="BF36" s="20">
        <v>1</v>
      </c>
      <c r="BG36" s="20">
        <v>55</v>
      </c>
      <c r="BH36" s="20">
        <v>31</v>
      </c>
      <c r="BI36" s="20">
        <v>49</v>
      </c>
      <c r="BJ36" s="20">
        <v>1000000</v>
      </c>
      <c r="BT36" s="19" t="s">
        <v>60</v>
      </c>
      <c r="BU36" s="20">
        <v>57</v>
      </c>
      <c r="BV36" s="20">
        <v>41</v>
      </c>
      <c r="BW36" s="20">
        <v>28</v>
      </c>
      <c r="BX36" s="20">
        <v>45</v>
      </c>
      <c r="BY36" s="20">
        <v>41</v>
      </c>
      <c r="BZ36" s="20">
        <v>57</v>
      </c>
      <c r="CA36" s="20">
        <v>1000000</v>
      </c>
      <c r="CG36">
        <f t="shared" si="1"/>
        <v>25</v>
      </c>
      <c r="CH36">
        <f t="shared" si="2"/>
        <v>1</v>
      </c>
      <c r="CI36">
        <f t="shared" si="3"/>
        <v>48</v>
      </c>
      <c r="CJ36">
        <f t="shared" si="4"/>
        <v>37</v>
      </c>
      <c r="CK36">
        <f t="shared" si="5"/>
        <v>41</v>
      </c>
      <c r="CL36">
        <f t="shared" si="6"/>
        <v>24</v>
      </c>
      <c r="CM36">
        <f t="shared" si="7"/>
        <v>1000000</v>
      </c>
      <c r="CT36" s="19" t="s">
        <v>60</v>
      </c>
      <c r="CU36" s="20">
        <v>25</v>
      </c>
      <c r="CV36" s="20">
        <v>1</v>
      </c>
      <c r="CW36" s="20">
        <v>48</v>
      </c>
      <c r="CX36" s="20">
        <v>37</v>
      </c>
      <c r="CY36" s="20">
        <v>41</v>
      </c>
      <c r="CZ36" s="20">
        <v>24</v>
      </c>
      <c r="DA36" s="20">
        <v>1000000</v>
      </c>
    </row>
    <row r="37" spans="1:105" ht="15" thickBot="1" x14ac:dyDescent="0.35">
      <c r="A37">
        <v>33</v>
      </c>
      <c r="B37">
        <v>41</v>
      </c>
      <c r="C37">
        <f t="shared" si="18"/>
        <v>-5.2</v>
      </c>
      <c r="D37">
        <f t="shared" si="19"/>
        <v>41.8</v>
      </c>
      <c r="E37">
        <f t="shared" si="20"/>
        <v>-3.9</v>
      </c>
      <c r="F37">
        <f t="shared" si="29"/>
        <v>2.5</v>
      </c>
      <c r="G37" s="13">
        <f>AVERAGE($B$5:$B37)</f>
        <v>28.363636363636363</v>
      </c>
      <c r="H37" s="13">
        <f>AVERAGE($B38:$B$104)</f>
        <v>62.776119402985074</v>
      </c>
      <c r="I37" s="13">
        <f>MAX($B$5:$B37)</f>
        <v>49</v>
      </c>
      <c r="J37" s="13">
        <f>MAX($B38:$B$104)</f>
        <v>99</v>
      </c>
      <c r="K37" s="13">
        <f>MIN($B$5:$B37)</f>
        <v>10</v>
      </c>
      <c r="L37" s="13">
        <f>MIN($B38:$B$104)</f>
        <v>12</v>
      </c>
      <c r="M37" s="13">
        <f>STDEV($B$5:$B37)</f>
        <v>11.477745264799893</v>
      </c>
      <c r="N37" s="13">
        <f>STDEV($B38:$B$104)</f>
        <v>23.873289813743344</v>
      </c>
      <c r="O37" s="13">
        <f>SLOPE($B$5:$B37,$A$5:$A37)</f>
        <v>0.18549465240641708</v>
      </c>
      <c r="P37" s="13">
        <f>SLOPE($B38:$B$104,$A38:$A$104)</f>
        <v>0.75233458376566376</v>
      </c>
      <c r="Q37" s="14">
        <f t="shared" si="21"/>
        <v>34.412483039348714</v>
      </c>
      <c r="R37" s="14">
        <f t="shared" si="22"/>
        <v>50</v>
      </c>
      <c r="S37" s="14">
        <f t="shared" si="23"/>
        <v>2</v>
      </c>
      <c r="T37" s="14">
        <f t="shared" si="24"/>
        <v>12.395544548943452</v>
      </c>
      <c r="U37" s="14">
        <f t="shared" si="25"/>
        <v>0.56683993135924671</v>
      </c>
      <c r="V37">
        <f>STDEV(COUNT($B$5:B37),COUNT(B38:$B$104))</f>
        <v>24.041630560342615</v>
      </c>
      <c r="W37">
        <f t="shared" si="26"/>
        <v>49</v>
      </c>
      <c r="X37">
        <f t="shared" si="14"/>
        <v>41</v>
      </c>
      <c r="Y37">
        <f t="shared" si="15"/>
        <v>23</v>
      </c>
      <c r="Z37">
        <f t="shared" si="16"/>
        <v>49</v>
      </c>
      <c r="AA37">
        <f t="shared" si="17"/>
        <v>47</v>
      </c>
      <c r="AB37">
        <f t="shared" si="17"/>
        <v>47</v>
      </c>
      <c r="AC37">
        <v>1000000</v>
      </c>
      <c r="AD37">
        <f t="shared" si="27"/>
        <v>-5.2</v>
      </c>
      <c r="AE37" t="str">
        <f t="shared" si="28"/>
        <v>valid</v>
      </c>
      <c r="AG37" s="19" t="s">
        <v>59</v>
      </c>
      <c r="AH37" s="20">
        <v>55</v>
      </c>
      <c r="AI37" s="20">
        <v>41</v>
      </c>
      <c r="AJ37" s="20">
        <v>28</v>
      </c>
      <c r="AK37" s="20">
        <v>47</v>
      </c>
      <c r="AL37" s="20">
        <v>43</v>
      </c>
      <c r="AM37" s="20">
        <v>1000000</v>
      </c>
      <c r="AS37">
        <f t="shared" si="12"/>
        <v>27</v>
      </c>
      <c r="AT37">
        <f t="shared" si="8"/>
        <v>1</v>
      </c>
      <c r="AU37">
        <f t="shared" si="9"/>
        <v>48</v>
      </c>
      <c r="AV37">
        <f t="shared" si="10"/>
        <v>35</v>
      </c>
      <c r="AW37">
        <f t="shared" si="11"/>
        <v>39</v>
      </c>
      <c r="AX37">
        <f t="shared" si="13"/>
        <v>1000000</v>
      </c>
      <c r="BD37" s="19" t="s">
        <v>59</v>
      </c>
      <c r="BE37" s="20">
        <v>27</v>
      </c>
      <c r="BF37" s="20">
        <v>1</v>
      </c>
      <c r="BG37" s="20">
        <v>48</v>
      </c>
      <c r="BH37" s="20">
        <v>35</v>
      </c>
      <c r="BI37" s="20">
        <v>39</v>
      </c>
      <c r="BJ37" s="20">
        <v>1000000</v>
      </c>
      <c r="BT37" s="19" t="s">
        <v>61</v>
      </c>
      <c r="BU37" s="20">
        <v>60</v>
      </c>
      <c r="BV37" s="20">
        <v>41</v>
      </c>
      <c r="BW37" s="20">
        <v>28</v>
      </c>
      <c r="BX37" s="20">
        <v>43</v>
      </c>
      <c r="BY37" s="20">
        <v>34</v>
      </c>
      <c r="BZ37" s="20">
        <v>59</v>
      </c>
      <c r="CA37" s="20">
        <v>1000000</v>
      </c>
      <c r="CG37">
        <f t="shared" si="1"/>
        <v>22</v>
      </c>
      <c r="CH37">
        <f t="shared" si="2"/>
        <v>1</v>
      </c>
      <c r="CI37">
        <f t="shared" si="3"/>
        <v>48</v>
      </c>
      <c r="CJ37">
        <f t="shared" si="4"/>
        <v>39</v>
      </c>
      <c r="CK37">
        <f t="shared" si="5"/>
        <v>48</v>
      </c>
      <c r="CL37">
        <f t="shared" si="6"/>
        <v>22</v>
      </c>
      <c r="CM37">
        <f t="shared" si="7"/>
        <v>1000000</v>
      </c>
      <c r="CT37" s="19" t="s">
        <v>61</v>
      </c>
      <c r="CU37" s="20">
        <v>22</v>
      </c>
      <c r="CV37" s="20">
        <v>1</v>
      </c>
      <c r="CW37" s="20">
        <v>48</v>
      </c>
      <c r="CX37" s="20">
        <v>39</v>
      </c>
      <c r="CY37" s="20">
        <v>48</v>
      </c>
      <c r="CZ37" s="20">
        <v>22</v>
      </c>
      <c r="DA37" s="20">
        <v>1000000</v>
      </c>
    </row>
    <row r="38" spans="1:105" ht="15" thickBot="1" x14ac:dyDescent="0.35">
      <c r="A38">
        <v>34</v>
      </c>
      <c r="B38">
        <v>39</v>
      </c>
      <c r="C38">
        <f t="shared" si="18"/>
        <v>-2.2000000000000002</v>
      </c>
      <c r="D38">
        <f t="shared" si="19"/>
        <v>41.6</v>
      </c>
      <c r="E38">
        <f t="shared" si="20"/>
        <v>-0.9</v>
      </c>
      <c r="F38">
        <f t="shared" si="29"/>
        <v>2.5166114784235831</v>
      </c>
      <c r="G38" s="13">
        <f>AVERAGE($B$5:$B38)</f>
        <v>28.676470588235293</v>
      </c>
      <c r="H38" s="13">
        <f>AVERAGE($B39:$B$104)</f>
        <v>63.136363636363633</v>
      </c>
      <c r="I38" s="13">
        <f>MAX($B$5:$B38)</f>
        <v>49</v>
      </c>
      <c r="J38" s="13">
        <f>MAX($B39:$B$104)</f>
        <v>99</v>
      </c>
      <c r="K38" s="13">
        <f>MIN($B$5:$B38)</f>
        <v>10</v>
      </c>
      <c r="L38" s="13">
        <f>MIN($B39:$B$104)</f>
        <v>12</v>
      </c>
      <c r="M38" s="13">
        <f>STDEV($B$5:$B38)</f>
        <v>11.448754300995512</v>
      </c>
      <c r="N38" s="13">
        <f>STDEV($B39:$B$104)</f>
        <v>23.872021836732351</v>
      </c>
      <c r="O38" s="13">
        <f>SLOPE($B$5:$B38,$A$5:$A38)</f>
        <v>0.22322383498854087</v>
      </c>
      <c r="P38" s="13">
        <f>SLOPE($B39:$B$104,$A39:$A$104)</f>
        <v>0.7538044045506731</v>
      </c>
      <c r="Q38" s="14">
        <f t="shared" si="21"/>
        <v>34.459893048128336</v>
      </c>
      <c r="R38" s="14">
        <f t="shared" si="22"/>
        <v>50</v>
      </c>
      <c r="S38" s="14">
        <f t="shared" si="23"/>
        <v>2</v>
      </c>
      <c r="T38" s="14">
        <f t="shared" si="24"/>
        <v>12.423267535736839</v>
      </c>
      <c r="U38" s="14">
        <f t="shared" si="25"/>
        <v>0.53058056956213218</v>
      </c>
      <c r="V38">
        <f>STDEV(COUNT($B$5:B38),COUNT(B39:$B$104))</f>
        <v>22.627416997969522</v>
      </c>
      <c r="W38">
        <f t="shared" si="26"/>
        <v>50</v>
      </c>
      <c r="X38">
        <f t="shared" si="14"/>
        <v>41</v>
      </c>
      <c r="Y38">
        <f t="shared" si="15"/>
        <v>23</v>
      </c>
      <c r="Z38">
        <f t="shared" si="16"/>
        <v>52</v>
      </c>
      <c r="AA38">
        <f t="shared" si="17"/>
        <v>42</v>
      </c>
      <c r="AB38">
        <f t="shared" si="17"/>
        <v>49</v>
      </c>
      <c r="AC38">
        <v>1000000</v>
      </c>
      <c r="AD38">
        <f t="shared" si="27"/>
        <v>-2.2000000000000002</v>
      </c>
      <c r="AE38" t="str">
        <f t="shared" si="28"/>
        <v>valid</v>
      </c>
      <c r="AG38" s="19" t="s">
        <v>60</v>
      </c>
      <c r="AH38" s="20">
        <v>57</v>
      </c>
      <c r="AI38" s="20">
        <v>41</v>
      </c>
      <c r="AJ38" s="20">
        <v>28</v>
      </c>
      <c r="AK38" s="20">
        <v>45</v>
      </c>
      <c r="AL38" s="20">
        <v>41</v>
      </c>
      <c r="AM38" s="20">
        <v>1000000</v>
      </c>
      <c r="AS38">
        <f t="shared" si="12"/>
        <v>25</v>
      </c>
      <c r="AT38">
        <f t="shared" si="8"/>
        <v>1</v>
      </c>
      <c r="AU38">
        <f t="shared" si="9"/>
        <v>48</v>
      </c>
      <c r="AV38">
        <f t="shared" si="10"/>
        <v>37</v>
      </c>
      <c r="AW38">
        <f t="shared" si="11"/>
        <v>41</v>
      </c>
      <c r="AX38">
        <f t="shared" si="13"/>
        <v>1000000</v>
      </c>
      <c r="BD38" s="19" t="s">
        <v>60</v>
      </c>
      <c r="BE38" s="20">
        <v>25</v>
      </c>
      <c r="BF38" s="20">
        <v>1</v>
      </c>
      <c r="BG38" s="20">
        <v>48</v>
      </c>
      <c r="BH38" s="20">
        <v>37</v>
      </c>
      <c r="BI38" s="20">
        <v>41</v>
      </c>
      <c r="BJ38" s="20">
        <v>1000000</v>
      </c>
      <c r="BT38" s="19" t="s">
        <v>62</v>
      </c>
      <c r="BU38" s="20">
        <v>63</v>
      </c>
      <c r="BV38" s="20">
        <v>41</v>
      </c>
      <c r="BW38" s="20">
        <v>28</v>
      </c>
      <c r="BX38" s="20">
        <v>35</v>
      </c>
      <c r="BY38" s="20">
        <v>35</v>
      </c>
      <c r="BZ38" s="20">
        <v>61</v>
      </c>
      <c r="CA38" s="20">
        <v>1000000</v>
      </c>
      <c r="CG38">
        <f t="shared" si="1"/>
        <v>19</v>
      </c>
      <c r="CH38">
        <f t="shared" si="2"/>
        <v>1</v>
      </c>
      <c r="CI38">
        <f t="shared" si="3"/>
        <v>48</v>
      </c>
      <c r="CJ38">
        <f t="shared" si="4"/>
        <v>47</v>
      </c>
      <c r="CK38">
        <f t="shared" si="5"/>
        <v>47</v>
      </c>
      <c r="CL38">
        <f t="shared" si="6"/>
        <v>20</v>
      </c>
      <c r="CM38">
        <f t="shared" si="7"/>
        <v>1000000</v>
      </c>
      <c r="CT38" s="19" t="s">
        <v>62</v>
      </c>
      <c r="CU38" s="20">
        <v>19</v>
      </c>
      <c r="CV38" s="20">
        <v>1</v>
      </c>
      <c r="CW38" s="20">
        <v>48</v>
      </c>
      <c r="CX38" s="20">
        <v>47</v>
      </c>
      <c r="CY38" s="20">
        <v>47</v>
      </c>
      <c r="CZ38" s="20">
        <v>20</v>
      </c>
      <c r="DA38" s="20">
        <v>1000000</v>
      </c>
    </row>
    <row r="39" spans="1:105" ht="15" thickBot="1" x14ac:dyDescent="0.35">
      <c r="A39">
        <v>35</v>
      </c>
      <c r="B39">
        <v>32</v>
      </c>
      <c r="C39">
        <f t="shared" si="18"/>
        <v>2.8</v>
      </c>
      <c r="D39">
        <f t="shared" si="19"/>
        <v>41.8</v>
      </c>
      <c r="E39">
        <f t="shared" si="20"/>
        <v>0.1</v>
      </c>
      <c r="F39">
        <f t="shared" si="29"/>
        <v>2.0816659994661331</v>
      </c>
      <c r="G39" s="13">
        <f>AVERAGE($B$5:$B39)</f>
        <v>28.771428571428572</v>
      </c>
      <c r="H39" s="13">
        <f>AVERAGE($B40:$B$104)</f>
        <v>63.615384615384613</v>
      </c>
      <c r="I39" s="13">
        <f>MAX($B$5:$B39)</f>
        <v>49</v>
      </c>
      <c r="J39" s="13">
        <f>MAX($B40:$B$104)</f>
        <v>99</v>
      </c>
      <c r="K39" s="13">
        <f>MIN($B$5:$B39)</f>
        <v>10</v>
      </c>
      <c r="L39" s="13">
        <f>MIN($B40:$B$104)</f>
        <v>12</v>
      </c>
      <c r="M39" s="13">
        <f>STDEV($B$5:$B39)</f>
        <v>11.293115326671938</v>
      </c>
      <c r="N39" s="13">
        <f>STDEV($B40:$B$104)</f>
        <v>23.735977641870679</v>
      </c>
      <c r="O39" s="13">
        <f>SLOPE($B$5:$B39,$A$5:$A39)</f>
        <v>0.22044817927170857</v>
      </c>
      <c r="P39" s="13">
        <f>SLOPE($B40:$B$104,$A40:$A$104)</f>
        <v>0.74423076923076903</v>
      </c>
      <c r="Q39" s="14">
        <f t="shared" si="21"/>
        <v>34.843956043956041</v>
      </c>
      <c r="R39" s="14">
        <f t="shared" si="22"/>
        <v>50</v>
      </c>
      <c r="S39" s="14">
        <f t="shared" si="23"/>
        <v>2</v>
      </c>
      <c r="T39" s="14">
        <f t="shared" si="24"/>
        <v>12.442862315198742</v>
      </c>
      <c r="U39" s="14">
        <f t="shared" si="25"/>
        <v>0.52378258995906046</v>
      </c>
      <c r="V39">
        <f>STDEV(COUNT($B$5:B39),COUNT(B40:$B$104))</f>
        <v>21.213203435596427</v>
      </c>
      <c r="W39">
        <f t="shared" si="26"/>
        <v>53</v>
      </c>
      <c r="X39">
        <f t="shared" si="14"/>
        <v>41</v>
      </c>
      <c r="Y39">
        <f t="shared" si="15"/>
        <v>23</v>
      </c>
      <c r="Z39">
        <f t="shared" si="16"/>
        <v>53</v>
      </c>
      <c r="AA39">
        <f t="shared" si="17"/>
        <v>39</v>
      </c>
      <c r="AB39">
        <f t="shared" si="17"/>
        <v>51</v>
      </c>
      <c r="AC39">
        <v>1000000</v>
      </c>
      <c r="AD39">
        <f t="shared" si="27"/>
        <v>2.8</v>
      </c>
      <c r="AE39" t="str">
        <f t="shared" si="28"/>
        <v>valid</v>
      </c>
      <c r="AG39" s="19" t="s">
        <v>61</v>
      </c>
      <c r="AH39" s="20">
        <v>60</v>
      </c>
      <c r="AI39" s="20">
        <v>41</v>
      </c>
      <c r="AJ39" s="20">
        <v>28</v>
      </c>
      <c r="AK39" s="20">
        <v>43</v>
      </c>
      <c r="AL39" s="20">
        <v>34</v>
      </c>
      <c r="AM39" s="20">
        <v>1000000</v>
      </c>
      <c r="AS39">
        <f t="shared" si="12"/>
        <v>22</v>
      </c>
      <c r="AT39">
        <f t="shared" si="8"/>
        <v>1</v>
      </c>
      <c r="AU39">
        <f t="shared" si="9"/>
        <v>48</v>
      </c>
      <c r="AV39">
        <f t="shared" si="10"/>
        <v>39</v>
      </c>
      <c r="AW39">
        <f t="shared" si="11"/>
        <v>48</v>
      </c>
      <c r="AX39">
        <f t="shared" si="13"/>
        <v>1000000</v>
      </c>
      <c r="BD39" s="19" t="s">
        <v>61</v>
      </c>
      <c r="BE39" s="20">
        <v>22</v>
      </c>
      <c r="BF39" s="20">
        <v>1</v>
      </c>
      <c r="BG39" s="20">
        <v>48</v>
      </c>
      <c r="BH39" s="20">
        <v>39</v>
      </c>
      <c r="BI39" s="20">
        <v>48</v>
      </c>
      <c r="BJ39" s="20">
        <v>1000000</v>
      </c>
      <c r="BT39" s="19" t="s">
        <v>63</v>
      </c>
      <c r="BU39" s="20">
        <v>65</v>
      </c>
      <c r="BV39" s="20">
        <v>41</v>
      </c>
      <c r="BW39" s="20">
        <v>28</v>
      </c>
      <c r="BX39" s="20">
        <v>30</v>
      </c>
      <c r="BY39" s="20">
        <v>32</v>
      </c>
      <c r="BZ39" s="20">
        <v>63</v>
      </c>
      <c r="CA39" s="20">
        <v>1000000</v>
      </c>
      <c r="CG39">
        <f t="shared" si="1"/>
        <v>17</v>
      </c>
      <c r="CH39">
        <f t="shared" si="2"/>
        <v>1</v>
      </c>
      <c r="CI39">
        <f t="shared" si="3"/>
        <v>48</v>
      </c>
      <c r="CJ39">
        <f t="shared" si="4"/>
        <v>52</v>
      </c>
      <c r="CK39">
        <f t="shared" si="5"/>
        <v>50</v>
      </c>
      <c r="CL39">
        <f t="shared" si="6"/>
        <v>18</v>
      </c>
      <c r="CM39">
        <f t="shared" si="7"/>
        <v>1000000</v>
      </c>
      <c r="CT39" s="19" t="s">
        <v>63</v>
      </c>
      <c r="CU39" s="20">
        <v>17</v>
      </c>
      <c r="CV39" s="20">
        <v>1</v>
      </c>
      <c r="CW39" s="20">
        <v>48</v>
      </c>
      <c r="CX39" s="20">
        <v>52</v>
      </c>
      <c r="CY39" s="20">
        <v>50</v>
      </c>
      <c r="CZ39" s="20">
        <v>18</v>
      </c>
      <c r="DA39" s="20">
        <v>1000000</v>
      </c>
    </row>
    <row r="40" spans="1:105" ht="15" thickBot="1" x14ac:dyDescent="0.35">
      <c r="A40">
        <v>36</v>
      </c>
      <c r="B40">
        <v>42</v>
      </c>
      <c r="C40">
        <f t="shared" si="18"/>
        <v>-6.2</v>
      </c>
      <c r="D40">
        <f t="shared" si="19"/>
        <v>40</v>
      </c>
      <c r="E40">
        <f t="shared" si="20"/>
        <v>-1.9</v>
      </c>
      <c r="F40">
        <f t="shared" si="29"/>
        <v>0.99999999999999989</v>
      </c>
      <c r="G40" s="13">
        <f>AVERAGE($B$5:$B40)</f>
        <v>29.138888888888889</v>
      </c>
      <c r="H40" s="13">
        <f>AVERAGE($B41:$B$104)</f>
        <v>63.953125</v>
      </c>
      <c r="I40" s="13">
        <f>MAX($B$5:$B40)</f>
        <v>49</v>
      </c>
      <c r="J40" s="13">
        <f>MAX($B41:$B$104)</f>
        <v>99</v>
      </c>
      <c r="K40" s="13">
        <f>MIN($B$5:$B40)</f>
        <v>10</v>
      </c>
      <c r="L40" s="13">
        <f>MIN($B41:$B$104)</f>
        <v>12</v>
      </c>
      <c r="M40" s="13">
        <f>STDEV($B$5:$B40)</f>
        <v>11.346875662559597</v>
      </c>
      <c r="N40" s="13">
        <f>STDEV($B41:$B$104)</f>
        <v>23.765674652041053</v>
      </c>
      <c r="O40" s="13">
        <f>SLOPE($B$5:$B40,$A$5:$A40)</f>
        <v>0.26216216216216215</v>
      </c>
      <c r="P40" s="13">
        <f>SLOPE($B41:$B$104,$A41:$A$104)</f>
        <v>0.74750457875457876</v>
      </c>
      <c r="Q40" s="14">
        <f t="shared" si="21"/>
        <v>34.814236111111114</v>
      </c>
      <c r="R40" s="14">
        <f t="shared" si="22"/>
        <v>50</v>
      </c>
      <c r="S40" s="14">
        <f t="shared" si="23"/>
        <v>2</v>
      </c>
      <c r="T40" s="14">
        <f t="shared" si="24"/>
        <v>12.418798989481456</v>
      </c>
      <c r="U40" s="14">
        <f t="shared" si="25"/>
        <v>0.48534241659241661</v>
      </c>
      <c r="V40">
        <f>STDEV(COUNT($B$5:B40),COUNT(B41:$B$104))</f>
        <v>19.798989873223331</v>
      </c>
      <c r="W40">
        <f t="shared" si="26"/>
        <v>52</v>
      </c>
      <c r="X40">
        <f t="shared" si="14"/>
        <v>41</v>
      </c>
      <c r="Y40">
        <f t="shared" si="15"/>
        <v>23</v>
      </c>
      <c r="Z40">
        <f t="shared" si="16"/>
        <v>51</v>
      </c>
      <c r="AA40">
        <f t="shared" si="17"/>
        <v>33</v>
      </c>
      <c r="AB40">
        <f t="shared" si="17"/>
        <v>53</v>
      </c>
      <c r="AC40">
        <v>1000000</v>
      </c>
      <c r="AD40">
        <f t="shared" si="27"/>
        <v>-6.2</v>
      </c>
      <c r="AE40" t="str">
        <f t="shared" si="28"/>
        <v>valid</v>
      </c>
      <c r="AG40" s="19" t="s">
        <v>62</v>
      </c>
      <c r="AH40" s="20">
        <v>63</v>
      </c>
      <c r="AI40" s="20">
        <v>41</v>
      </c>
      <c r="AJ40" s="20">
        <v>28</v>
      </c>
      <c r="AK40" s="20">
        <v>35</v>
      </c>
      <c r="AL40" s="20">
        <v>35</v>
      </c>
      <c r="AM40" s="20">
        <v>1000000</v>
      </c>
      <c r="AS40">
        <f t="shared" si="12"/>
        <v>19</v>
      </c>
      <c r="AT40">
        <f t="shared" si="8"/>
        <v>1</v>
      </c>
      <c r="AU40">
        <f t="shared" si="9"/>
        <v>48</v>
      </c>
      <c r="AV40">
        <f t="shared" si="10"/>
        <v>47</v>
      </c>
      <c r="AW40">
        <f t="shared" si="11"/>
        <v>47</v>
      </c>
      <c r="AX40">
        <f t="shared" si="13"/>
        <v>1000000</v>
      </c>
      <c r="BD40" s="19" t="s">
        <v>62</v>
      </c>
      <c r="BE40" s="20">
        <v>19</v>
      </c>
      <c r="BF40" s="20">
        <v>1</v>
      </c>
      <c r="BG40" s="20">
        <v>48</v>
      </c>
      <c r="BH40" s="20">
        <v>47</v>
      </c>
      <c r="BI40" s="20">
        <v>47</v>
      </c>
      <c r="BJ40" s="20">
        <v>1000000</v>
      </c>
      <c r="BT40" s="19" t="s">
        <v>64</v>
      </c>
      <c r="BU40" s="20">
        <v>69</v>
      </c>
      <c r="BV40" s="20">
        <v>41</v>
      </c>
      <c r="BW40" s="20">
        <v>28</v>
      </c>
      <c r="BX40" s="20">
        <v>23</v>
      </c>
      <c r="BY40" s="20">
        <v>30</v>
      </c>
      <c r="BZ40" s="20">
        <v>65</v>
      </c>
      <c r="CA40" s="20">
        <v>1000000</v>
      </c>
      <c r="CG40">
        <f t="shared" si="1"/>
        <v>13</v>
      </c>
      <c r="CH40">
        <f t="shared" si="2"/>
        <v>1</v>
      </c>
      <c r="CI40">
        <f t="shared" si="3"/>
        <v>48</v>
      </c>
      <c r="CJ40">
        <f t="shared" si="4"/>
        <v>59</v>
      </c>
      <c r="CK40">
        <f t="shared" si="5"/>
        <v>52</v>
      </c>
      <c r="CL40">
        <f t="shared" si="6"/>
        <v>16</v>
      </c>
      <c r="CM40">
        <f t="shared" si="7"/>
        <v>1000000</v>
      </c>
      <c r="CT40" s="19" t="s">
        <v>64</v>
      </c>
      <c r="CU40" s="20">
        <v>13</v>
      </c>
      <c r="CV40" s="20">
        <v>1</v>
      </c>
      <c r="CW40" s="20">
        <v>48</v>
      </c>
      <c r="CX40" s="20">
        <v>59</v>
      </c>
      <c r="CY40" s="20">
        <v>52</v>
      </c>
      <c r="CZ40" s="20">
        <v>16</v>
      </c>
      <c r="DA40" s="20">
        <v>1000000</v>
      </c>
    </row>
    <row r="41" spans="1:105" ht="15" thickBot="1" x14ac:dyDescent="0.35">
      <c r="A41">
        <v>37</v>
      </c>
      <c r="B41">
        <v>12</v>
      </c>
      <c r="C41">
        <f t="shared" si="18"/>
        <v>-1.7</v>
      </c>
      <c r="D41">
        <f t="shared" si="19"/>
        <v>42.8</v>
      </c>
      <c r="E41">
        <f t="shared" si="20"/>
        <v>-1.9</v>
      </c>
      <c r="F41">
        <f t="shared" si="29"/>
        <v>1.1547005383792517</v>
      </c>
      <c r="G41" s="13">
        <f>AVERAGE($B$5:$B41)</f>
        <v>28.675675675675677</v>
      </c>
      <c r="H41" s="13">
        <f>AVERAGE($B42:$B$104)</f>
        <v>64.777777777777771</v>
      </c>
      <c r="I41" s="13">
        <f>MAX($B$5:$B41)</f>
        <v>49</v>
      </c>
      <c r="J41" s="13">
        <f>MAX($B42:$B$104)</f>
        <v>99</v>
      </c>
      <c r="K41" s="13">
        <f>MIN($B$5:$B41)</f>
        <v>10</v>
      </c>
      <c r="L41" s="13">
        <f>MIN($B42:$B$104)</f>
        <v>15</v>
      </c>
      <c r="M41" s="13">
        <f>STDEV($B$5:$B41)</f>
        <v>11.53750900819211</v>
      </c>
      <c r="N41" s="13">
        <f>STDEV($B42:$B$104)</f>
        <v>23.015033266810658</v>
      </c>
      <c r="O41" s="13">
        <f>SLOPE($B$5:$B41,$A$5:$A41)</f>
        <v>0.16832622095779998</v>
      </c>
      <c r="P41" s="13">
        <f>SLOPE($B42:$B$104,$A42:$A$104)</f>
        <v>0.70386904761904756</v>
      </c>
      <c r="Q41" s="14">
        <f t="shared" si="21"/>
        <v>36.102102102102094</v>
      </c>
      <c r="R41" s="14">
        <f t="shared" si="22"/>
        <v>50</v>
      </c>
      <c r="S41" s="14">
        <f t="shared" si="23"/>
        <v>5</v>
      </c>
      <c r="T41" s="14">
        <f t="shared" si="24"/>
        <v>11.477524258618548</v>
      </c>
      <c r="U41" s="14">
        <f t="shared" si="25"/>
        <v>0.53554282666124764</v>
      </c>
      <c r="V41">
        <f>STDEV(COUNT($B$5:B41),COUNT(B42:$B$104))</f>
        <v>18.384776310850235</v>
      </c>
      <c r="W41">
        <f t="shared" si="26"/>
        <v>55</v>
      </c>
      <c r="X41">
        <f t="shared" si="14"/>
        <v>41</v>
      </c>
      <c r="Y41">
        <f t="shared" si="15"/>
        <v>28</v>
      </c>
      <c r="Z41">
        <f t="shared" si="16"/>
        <v>47</v>
      </c>
      <c r="AA41">
        <f t="shared" si="17"/>
        <v>43</v>
      </c>
      <c r="AB41">
        <f t="shared" si="17"/>
        <v>55</v>
      </c>
      <c r="AC41">
        <v>1000000</v>
      </c>
      <c r="AD41">
        <f t="shared" si="27"/>
        <v>-1.7</v>
      </c>
      <c r="AE41" t="str">
        <f t="shared" si="28"/>
        <v>valid</v>
      </c>
      <c r="AG41" s="19" t="s">
        <v>63</v>
      </c>
      <c r="AH41" s="20">
        <v>65</v>
      </c>
      <c r="AI41" s="20">
        <v>41</v>
      </c>
      <c r="AJ41" s="20">
        <v>28</v>
      </c>
      <c r="AK41" s="20">
        <v>30</v>
      </c>
      <c r="AL41" s="20">
        <v>32</v>
      </c>
      <c r="AM41" s="20">
        <v>1000000</v>
      </c>
      <c r="AS41">
        <f t="shared" si="12"/>
        <v>17</v>
      </c>
      <c r="AT41">
        <f t="shared" si="8"/>
        <v>1</v>
      </c>
      <c r="AU41">
        <f t="shared" si="9"/>
        <v>48</v>
      </c>
      <c r="AV41">
        <f t="shared" si="10"/>
        <v>52</v>
      </c>
      <c r="AW41">
        <f t="shared" si="11"/>
        <v>50</v>
      </c>
      <c r="AX41">
        <f t="shared" si="13"/>
        <v>1000000</v>
      </c>
      <c r="BD41" s="19" t="s">
        <v>63</v>
      </c>
      <c r="BE41" s="20">
        <v>17</v>
      </c>
      <c r="BF41" s="20">
        <v>1</v>
      </c>
      <c r="BG41" s="20">
        <v>48</v>
      </c>
      <c r="BH41" s="20">
        <v>52</v>
      </c>
      <c r="BI41" s="20">
        <v>50</v>
      </c>
      <c r="BJ41" s="20">
        <v>1000000</v>
      </c>
      <c r="BT41" s="19" t="s">
        <v>65</v>
      </c>
      <c r="BU41" s="20">
        <v>70</v>
      </c>
      <c r="BV41" s="20">
        <v>41</v>
      </c>
      <c r="BW41" s="20">
        <v>28</v>
      </c>
      <c r="BX41" s="20">
        <v>21</v>
      </c>
      <c r="BY41" s="20">
        <v>24</v>
      </c>
      <c r="BZ41" s="20">
        <v>67</v>
      </c>
      <c r="CA41" s="20">
        <v>1000000</v>
      </c>
      <c r="CG41">
        <f t="shared" si="1"/>
        <v>12</v>
      </c>
      <c r="CH41">
        <f t="shared" si="2"/>
        <v>1</v>
      </c>
      <c r="CI41">
        <f t="shared" si="3"/>
        <v>48</v>
      </c>
      <c r="CJ41">
        <f t="shared" si="4"/>
        <v>61</v>
      </c>
      <c r="CK41">
        <f t="shared" si="5"/>
        <v>58</v>
      </c>
      <c r="CL41">
        <f t="shared" si="6"/>
        <v>14</v>
      </c>
      <c r="CM41">
        <f t="shared" si="7"/>
        <v>1000000</v>
      </c>
      <c r="CT41" s="19" t="s">
        <v>65</v>
      </c>
      <c r="CU41" s="20">
        <v>12</v>
      </c>
      <c r="CV41" s="20">
        <v>1</v>
      </c>
      <c r="CW41" s="20">
        <v>48</v>
      </c>
      <c r="CX41" s="20">
        <v>61</v>
      </c>
      <c r="CY41" s="20">
        <v>58</v>
      </c>
      <c r="CZ41" s="20">
        <v>14</v>
      </c>
      <c r="DA41" s="20">
        <v>1000000</v>
      </c>
    </row>
    <row r="42" spans="1:105" ht="15" thickBot="1" x14ac:dyDescent="0.35">
      <c r="A42">
        <v>38</v>
      </c>
      <c r="B42">
        <v>29</v>
      </c>
      <c r="C42">
        <f t="shared" si="18"/>
        <v>-1.7</v>
      </c>
      <c r="D42">
        <f t="shared" si="19"/>
        <v>42.4</v>
      </c>
      <c r="E42">
        <f t="shared" si="20"/>
        <v>-1.9</v>
      </c>
      <c r="F42">
        <f t="shared" si="29"/>
        <v>2.7194799110210365E-16</v>
      </c>
      <c r="G42" s="13">
        <f>AVERAGE($B$5:$B42)</f>
        <v>28.684210526315791</v>
      </c>
      <c r="H42" s="13">
        <f>AVERAGE($B43:$B$104)</f>
        <v>65.354838709677423</v>
      </c>
      <c r="I42" s="13">
        <f>MAX($B$5:$B42)</f>
        <v>49</v>
      </c>
      <c r="J42" s="13">
        <f>MAX($B43:$B$104)</f>
        <v>99</v>
      </c>
      <c r="K42" s="13">
        <f>MIN($B$5:$B42)</f>
        <v>10</v>
      </c>
      <c r="L42" s="13">
        <f>MIN($B43:$B$104)</f>
        <v>15</v>
      </c>
      <c r="M42" s="13">
        <f>STDEV($B$5:$B42)</f>
        <v>11.380650395031923</v>
      </c>
      <c r="N42" s="13">
        <f>STDEV($B43:$B$104)</f>
        <v>22.738785219361375</v>
      </c>
      <c r="O42" s="13">
        <f>SLOPE($B$5:$B42,$A$5:$A42)</f>
        <v>0.15669110405952516</v>
      </c>
      <c r="P42" s="13">
        <f>SLOPE($B43:$B$104,$A43:$A$104)</f>
        <v>0.68172546649542953</v>
      </c>
      <c r="Q42" s="14">
        <f t="shared" si="21"/>
        <v>36.670628183361629</v>
      </c>
      <c r="R42" s="14">
        <f t="shared" si="22"/>
        <v>50</v>
      </c>
      <c r="S42" s="14">
        <f t="shared" si="23"/>
        <v>5</v>
      </c>
      <c r="T42" s="14">
        <f t="shared" si="24"/>
        <v>11.358134824329452</v>
      </c>
      <c r="U42" s="14">
        <f t="shared" si="25"/>
        <v>0.5250343624359044</v>
      </c>
      <c r="V42">
        <f>STDEV(COUNT($B$5:B42),COUNT(B43:$B$104))</f>
        <v>16.970562748477139</v>
      </c>
      <c r="W42">
        <f t="shared" si="26"/>
        <v>57</v>
      </c>
      <c r="X42">
        <f t="shared" si="14"/>
        <v>41</v>
      </c>
      <c r="Y42">
        <f t="shared" si="15"/>
        <v>28</v>
      </c>
      <c r="Z42">
        <f t="shared" si="16"/>
        <v>45</v>
      </c>
      <c r="AA42">
        <f t="shared" si="17"/>
        <v>41</v>
      </c>
      <c r="AB42">
        <f t="shared" si="17"/>
        <v>57</v>
      </c>
      <c r="AC42">
        <v>1000000</v>
      </c>
      <c r="AD42">
        <f t="shared" si="27"/>
        <v>-1.7</v>
      </c>
      <c r="AE42" t="str">
        <f t="shared" si="28"/>
        <v>valid</v>
      </c>
      <c r="AG42" s="19" t="s">
        <v>64</v>
      </c>
      <c r="AH42" s="20">
        <v>69</v>
      </c>
      <c r="AI42" s="20">
        <v>41</v>
      </c>
      <c r="AJ42" s="20">
        <v>28</v>
      </c>
      <c r="AK42" s="20">
        <v>23</v>
      </c>
      <c r="AL42" s="20">
        <v>30</v>
      </c>
      <c r="AM42" s="20">
        <v>1000000</v>
      </c>
      <c r="AS42">
        <f t="shared" si="12"/>
        <v>13</v>
      </c>
      <c r="AT42">
        <f t="shared" si="8"/>
        <v>1</v>
      </c>
      <c r="AU42">
        <f t="shared" si="9"/>
        <v>48</v>
      </c>
      <c r="AV42">
        <f t="shared" si="10"/>
        <v>59</v>
      </c>
      <c r="AW42">
        <f t="shared" si="11"/>
        <v>52</v>
      </c>
      <c r="AX42">
        <f t="shared" si="13"/>
        <v>1000000</v>
      </c>
      <c r="BD42" s="19" t="s">
        <v>64</v>
      </c>
      <c r="BE42" s="20">
        <v>13</v>
      </c>
      <c r="BF42" s="20">
        <v>1</v>
      </c>
      <c r="BG42" s="20">
        <v>48</v>
      </c>
      <c r="BH42" s="20">
        <v>59</v>
      </c>
      <c r="BI42" s="20">
        <v>52</v>
      </c>
      <c r="BJ42" s="20">
        <v>1000000</v>
      </c>
      <c r="BT42" s="19" t="s">
        <v>66</v>
      </c>
      <c r="BU42" s="20">
        <v>73</v>
      </c>
      <c r="BV42" s="20">
        <v>41</v>
      </c>
      <c r="BW42" s="20">
        <v>35</v>
      </c>
      <c r="BX42" s="20">
        <v>20</v>
      </c>
      <c r="BY42" s="20">
        <v>21</v>
      </c>
      <c r="BZ42" s="20">
        <v>69</v>
      </c>
      <c r="CA42" s="20">
        <v>1000000</v>
      </c>
      <c r="CG42">
        <f t="shared" si="1"/>
        <v>9</v>
      </c>
      <c r="CH42">
        <f t="shared" si="2"/>
        <v>1</v>
      </c>
      <c r="CI42">
        <f t="shared" si="3"/>
        <v>47</v>
      </c>
      <c r="CJ42">
        <f t="shared" si="4"/>
        <v>62</v>
      </c>
      <c r="CK42">
        <f t="shared" si="5"/>
        <v>61</v>
      </c>
      <c r="CL42">
        <f t="shared" si="6"/>
        <v>12</v>
      </c>
      <c r="CM42">
        <f t="shared" si="7"/>
        <v>1000000</v>
      </c>
      <c r="CT42" s="19" t="s">
        <v>66</v>
      </c>
      <c r="CU42" s="20">
        <v>9</v>
      </c>
      <c r="CV42" s="20">
        <v>1</v>
      </c>
      <c r="CW42" s="20">
        <v>47</v>
      </c>
      <c r="CX42" s="20">
        <v>62</v>
      </c>
      <c r="CY42" s="20">
        <v>61</v>
      </c>
      <c r="CZ42" s="20">
        <v>12</v>
      </c>
      <c r="DA42" s="20">
        <v>1000000</v>
      </c>
    </row>
    <row r="43" spans="1:105" ht="15" thickBot="1" x14ac:dyDescent="0.35">
      <c r="A43">
        <v>39</v>
      </c>
      <c r="B43">
        <v>38</v>
      </c>
      <c r="C43">
        <f t="shared" si="18"/>
        <v>-1.7</v>
      </c>
      <c r="D43">
        <f t="shared" si="19"/>
        <v>41.2</v>
      </c>
      <c r="E43">
        <f t="shared" si="20"/>
        <v>-1.9</v>
      </c>
      <c r="F43">
        <f t="shared" si="29"/>
        <v>2.7194799110210365E-16</v>
      </c>
      <c r="G43" s="13">
        <f>AVERAGE($B$5:$B43)</f>
        <v>28.923076923076923</v>
      </c>
      <c r="H43" s="13">
        <f>AVERAGE($B44:$B$104)</f>
        <v>65.803278688524586</v>
      </c>
      <c r="I43" s="13">
        <f>MAX($B$5:$B43)</f>
        <v>49</v>
      </c>
      <c r="J43" s="13">
        <f>MAX($B44:$B$104)</f>
        <v>99</v>
      </c>
      <c r="K43" s="13">
        <f>MIN($B$5:$B43)</f>
        <v>10</v>
      </c>
      <c r="L43" s="13">
        <f>MIN($B44:$B$104)</f>
        <v>15</v>
      </c>
      <c r="M43" s="13">
        <f>STDEV($B$5:$B43)</f>
        <v>11.328549438858621</v>
      </c>
      <c r="N43" s="13">
        <f>STDEV($B44:$B$104)</f>
        <v>22.649370610925121</v>
      </c>
      <c r="O43" s="13">
        <f>SLOPE($B$5:$B43,$A$5:$A43)</f>
        <v>0.18076923076923085</v>
      </c>
      <c r="P43" s="13">
        <f>SLOPE($B44:$B$104,$A44:$A$104)</f>
        <v>0.67096774193548381</v>
      </c>
      <c r="Q43" s="14">
        <f t="shared" si="21"/>
        <v>36.880201765447666</v>
      </c>
      <c r="R43" s="14">
        <f t="shared" si="22"/>
        <v>50</v>
      </c>
      <c r="S43" s="14">
        <f t="shared" si="23"/>
        <v>5</v>
      </c>
      <c r="T43" s="14">
        <f t="shared" si="24"/>
        <v>11.3208211720665</v>
      </c>
      <c r="U43" s="14">
        <f t="shared" si="25"/>
        <v>0.49019851116625296</v>
      </c>
      <c r="V43">
        <f>STDEV(COUNT($B$5:B43),COUNT(B44:$B$104))</f>
        <v>15.556349186104045</v>
      </c>
      <c r="W43">
        <f t="shared" si="26"/>
        <v>60</v>
      </c>
      <c r="X43">
        <f t="shared" si="14"/>
        <v>41</v>
      </c>
      <c r="Y43">
        <f t="shared" si="15"/>
        <v>28</v>
      </c>
      <c r="Z43">
        <f t="shared" si="16"/>
        <v>43</v>
      </c>
      <c r="AA43">
        <f t="shared" si="17"/>
        <v>34</v>
      </c>
      <c r="AB43">
        <f t="shared" si="17"/>
        <v>59</v>
      </c>
      <c r="AC43">
        <v>1000000</v>
      </c>
      <c r="AD43">
        <f t="shared" si="27"/>
        <v>-1.7</v>
      </c>
      <c r="AE43" t="str">
        <f t="shared" si="28"/>
        <v>valid</v>
      </c>
      <c r="AG43" s="19" t="s">
        <v>65</v>
      </c>
      <c r="AH43" s="20">
        <v>70</v>
      </c>
      <c r="AI43" s="20">
        <v>41</v>
      </c>
      <c r="AJ43" s="20">
        <v>28</v>
      </c>
      <c r="AK43" s="20">
        <v>21</v>
      </c>
      <c r="AL43" s="20">
        <v>24</v>
      </c>
      <c r="AM43" s="20">
        <v>1000000</v>
      </c>
      <c r="AS43">
        <f t="shared" si="12"/>
        <v>12</v>
      </c>
      <c r="AT43">
        <f t="shared" si="8"/>
        <v>1</v>
      </c>
      <c r="AU43">
        <f t="shared" si="9"/>
        <v>48</v>
      </c>
      <c r="AV43">
        <f t="shared" si="10"/>
        <v>61</v>
      </c>
      <c r="AW43">
        <f t="shared" si="11"/>
        <v>58</v>
      </c>
      <c r="AX43">
        <f t="shared" si="13"/>
        <v>1000000</v>
      </c>
      <c r="BD43" s="19" t="s">
        <v>65</v>
      </c>
      <c r="BE43" s="20">
        <v>12</v>
      </c>
      <c r="BF43" s="20">
        <v>1</v>
      </c>
      <c r="BG43" s="20">
        <v>48</v>
      </c>
      <c r="BH43" s="20">
        <v>61</v>
      </c>
      <c r="BI43" s="20">
        <v>58</v>
      </c>
      <c r="BJ43" s="20">
        <v>1000000</v>
      </c>
      <c r="BT43" s="19" t="s">
        <v>67</v>
      </c>
      <c r="BU43" s="20">
        <v>74</v>
      </c>
      <c r="BV43" s="20">
        <v>41</v>
      </c>
      <c r="BW43" s="20">
        <v>36</v>
      </c>
      <c r="BX43" s="20">
        <v>14</v>
      </c>
      <c r="BY43" s="20">
        <v>19</v>
      </c>
      <c r="BZ43" s="20">
        <v>71</v>
      </c>
      <c r="CA43" s="20">
        <v>1000000</v>
      </c>
      <c r="CG43">
        <f t="shared" si="1"/>
        <v>8</v>
      </c>
      <c r="CH43">
        <f t="shared" si="2"/>
        <v>1</v>
      </c>
      <c r="CI43">
        <f t="shared" si="3"/>
        <v>45</v>
      </c>
      <c r="CJ43">
        <f t="shared" si="4"/>
        <v>68</v>
      </c>
      <c r="CK43">
        <f t="shared" si="5"/>
        <v>63</v>
      </c>
      <c r="CL43">
        <f t="shared" si="6"/>
        <v>10</v>
      </c>
      <c r="CM43">
        <f t="shared" si="7"/>
        <v>1000000</v>
      </c>
      <c r="CT43" s="19" t="s">
        <v>67</v>
      </c>
      <c r="CU43" s="20">
        <v>8</v>
      </c>
      <c r="CV43" s="20">
        <v>1</v>
      </c>
      <c r="CW43" s="20">
        <v>45</v>
      </c>
      <c r="CX43" s="20">
        <v>68</v>
      </c>
      <c r="CY43" s="20">
        <v>63</v>
      </c>
      <c r="CZ43" s="20">
        <v>10</v>
      </c>
      <c r="DA43" s="20">
        <v>1000000</v>
      </c>
    </row>
    <row r="44" spans="1:105" ht="15" thickBot="1" x14ac:dyDescent="0.35">
      <c r="A44">
        <v>40</v>
      </c>
      <c r="B44">
        <v>19</v>
      </c>
      <c r="C44">
        <f t="shared" si="18"/>
        <v>-1.7</v>
      </c>
      <c r="D44">
        <f t="shared" si="19"/>
        <v>40.4</v>
      </c>
      <c r="E44">
        <f t="shared" si="20"/>
        <v>-1.9</v>
      </c>
      <c r="F44">
        <f t="shared" si="29"/>
        <v>2.7194799110210365E-16</v>
      </c>
      <c r="G44" s="13">
        <f>AVERAGE($B$5:$B44)</f>
        <v>28.675000000000001</v>
      </c>
      <c r="H44" s="13">
        <f>AVERAGE($B45:$B$104)</f>
        <v>66.583333333333329</v>
      </c>
      <c r="I44" s="13">
        <f>MAX($B$5:$B44)</f>
        <v>49</v>
      </c>
      <c r="J44" s="13">
        <f>MAX($B45:$B$104)</f>
        <v>99</v>
      </c>
      <c r="K44" s="13">
        <f>MIN($B$5:$B44)</f>
        <v>10</v>
      </c>
      <c r="L44" s="13">
        <f>MIN($B45:$B$104)</f>
        <v>15</v>
      </c>
      <c r="M44" s="13">
        <f>STDEV($B$5:$B44)</f>
        <v>11.291902022336686</v>
      </c>
      <c r="N44" s="13">
        <f>STDEV($B45:$B$104)</f>
        <v>21.998683833254205</v>
      </c>
      <c r="O44" s="13">
        <f>SLOPE($B$5:$B44,$A$5:$A44)</f>
        <v>0.13123827392120077</v>
      </c>
      <c r="P44" s="13">
        <f>SLOPE($B45:$B$104,$A45:$A$104)</f>
        <v>0.62575715476521243</v>
      </c>
      <c r="Q44" s="14">
        <f t="shared" si="21"/>
        <v>37.908333333333331</v>
      </c>
      <c r="R44" s="14">
        <f t="shared" si="22"/>
        <v>50</v>
      </c>
      <c r="S44" s="14">
        <f t="shared" si="23"/>
        <v>5</v>
      </c>
      <c r="T44" s="14">
        <f t="shared" si="24"/>
        <v>10.706781810917519</v>
      </c>
      <c r="U44" s="14">
        <f t="shared" si="25"/>
        <v>0.49451888084401163</v>
      </c>
      <c r="V44">
        <f>STDEV(COUNT($B$5:B44),COUNT(B45:$B$104))</f>
        <v>14.142135623730951</v>
      </c>
      <c r="W44">
        <f t="shared" si="26"/>
        <v>63</v>
      </c>
      <c r="X44">
        <f t="shared" si="14"/>
        <v>41</v>
      </c>
      <c r="Y44">
        <f t="shared" si="15"/>
        <v>28</v>
      </c>
      <c r="Z44">
        <f t="shared" si="16"/>
        <v>35</v>
      </c>
      <c r="AA44">
        <f t="shared" si="17"/>
        <v>35</v>
      </c>
      <c r="AB44">
        <f t="shared" si="17"/>
        <v>61</v>
      </c>
      <c r="AC44">
        <v>1000000</v>
      </c>
      <c r="AD44">
        <f t="shared" si="27"/>
        <v>-1.7</v>
      </c>
      <c r="AE44" t="str">
        <f t="shared" si="28"/>
        <v>valid</v>
      </c>
      <c r="AG44" s="19" t="s">
        <v>66</v>
      </c>
      <c r="AH44" s="20">
        <v>73</v>
      </c>
      <c r="AI44" s="20">
        <v>41</v>
      </c>
      <c r="AJ44" s="20">
        <v>35</v>
      </c>
      <c r="AK44" s="20">
        <v>20</v>
      </c>
      <c r="AL44" s="20">
        <v>21</v>
      </c>
      <c r="AM44" s="20">
        <v>1000000</v>
      </c>
      <c r="AS44">
        <f t="shared" si="12"/>
        <v>9</v>
      </c>
      <c r="AT44">
        <f t="shared" si="8"/>
        <v>1</v>
      </c>
      <c r="AU44">
        <f t="shared" si="9"/>
        <v>47</v>
      </c>
      <c r="AV44">
        <f t="shared" si="10"/>
        <v>62</v>
      </c>
      <c r="AW44">
        <f t="shared" si="11"/>
        <v>61</v>
      </c>
      <c r="AX44">
        <f t="shared" si="13"/>
        <v>1000000</v>
      </c>
      <c r="BD44" s="19" t="s">
        <v>66</v>
      </c>
      <c r="BE44" s="20">
        <v>9</v>
      </c>
      <c r="BF44" s="20">
        <v>1</v>
      </c>
      <c r="BG44" s="20">
        <v>47</v>
      </c>
      <c r="BH44" s="20">
        <v>62</v>
      </c>
      <c r="BI44" s="20">
        <v>61</v>
      </c>
      <c r="BJ44" s="20">
        <v>1000000</v>
      </c>
      <c r="BT44" s="19" t="s">
        <v>68</v>
      </c>
      <c r="BU44" s="20">
        <v>76</v>
      </c>
      <c r="BV44" s="20">
        <v>41</v>
      </c>
      <c r="BW44" s="20">
        <v>36</v>
      </c>
      <c r="BX44" s="20">
        <v>10</v>
      </c>
      <c r="BY44" s="20">
        <v>12</v>
      </c>
      <c r="BZ44" s="20">
        <v>73</v>
      </c>
      <c r="CA44" s="20">
        <v>1000000</v>
      </c>
      <c r="CG44">
        <f t="shared" si="1"/>
        <v>6</v>
      </c>
      <c r="CH44">
        <f t="shared" si="2"/>
        <v>1</v>
      </c>
      <c r="CI44">
        <f t="shared" si="3"/>
        <v>45</v>
      </c>
      <c r="CJ44">
        <f t="shared" si="4"/>
        <v>72</v>
      </c>
      <c r="CK44">
        <f t="shared" si="5"/>
        <v>70</v>
      </c>
      <c r="CL44">
        <f t="shared" si="6"/>
        <v>8</v>
      </c>
      <c r="CM44">
        <f t="shared" si="7"/>
        <v>1000000</v>
      </c>
      <c r="CT44" s="19" t="s">
        <v>68</v>
      </c>
      <c r="CU44" s="20">
        <v>6</v>
      </c>
      <c r="CV44" s="20">
        <v>1</v>
      </c>
      <c r="CW44" s="20">
        <v>45</v>
      </c>
      <c r="CX44" s="20">
        <v>72</v>
      </c>
      <c r="CY44" s="20">
        <v>70</v>
      </c>
      <c r="CZ44" s="20">
        <v>8</v>
      </c>
      <c r="DA44" s="20">
        <v>1000000</v>
      </c>
    </row>
    <row r="45" spans="1:105" ht="15" thickBot="1" x14ac:dyDescent="0.35">
      <c r="A45">
        <v>41</v>
      </c>
      <c r="B45">
        <v>25</v>
      </c>
      <c r="C45">
        <f t="shared" si="18"/>
        <v>-1.7</v>
      </c>
      <c r="D45">
        <f t="shared" si="19"/>
        <v>39.200000000000003</v>
      </c>
      <c r="E45">
        <f t="shared" si="20"/>
        <v>-1.9</v>
      </c>
      <c r="F45">
        <f t="shared" si="29"/>
        <v>2.7194799110210365E-16</v>
      </c>
      <c r="G45" s="13">
        <f>AVERAGE($B$5:$B45)</f>
        <v>28.585365853658537</v>
      </c>
      <c r="H45" s="13">
        <f>AVERAGE($B46:$B$104)</f>
        <v>67.288135593220332</v>
      </c>
      <c r="I45" s="13">
        <f>MAX($B$5:$B45)</f>
        <v>49</v>
      </c>
      <c r="J45" s="13">
        <f>MAX($B46:$B$104)</f>
        <v>99</v>
      </c>
      <c r="K45" s="13">
        <f>MIN($B$5:$B45)</f>
        <v>10</v>
      </c>
      <c r="L45" s="13">
        <f>MIN($B46:$B$104)</f>
        <v>15</v>
      </c>
      <c r="M45" s="13">
        <f>STDEV($B$5:$B45)</f>
        <v>11.164621824665842</v>
      </c>
      <c r="N45" s="13">
        <f>STDEV($B46:$B$104)</f>
        <v>21.493423892018402</v>
      </c>
      <c r="O45" s="13">
        <f>SLOPE($B$5:$B45,$A$5:$A45)</f>
        <v>0.10905923344947734</v>
      </c>
      <c r="P45" s="13">
        <f>SLOPE($B46:$B$104,$A46:$A$104)</f>
        <v>0.58521332554061944</v>
      </c>
      <c r="Q45" s="14">
        <f t="shared" si="21"/>
        <v>38.702769739561795</v>
      </c>
      <c r="R45" s="14">
        <f t="shared" si="22"/>
        <v>50</v>
      </c>
      <c r="S45" s="14">
        <f t="shared" si="23"/>
        <v>5</v>
      </c>
      <c r="T45" s="14">
        <f t="shared" si="24"/>
        <v>10.32880206735256</v>
      </c>
      <c r="U45" s="14">
        <f t="shared" si="25"/>
        <v>0.47615409209114212</v>
      </c>
      <c r="V45">
        <f>STDEV(COUNT($B$5:B45),COUNT(B46:$B$104))</f>
        <v>12.727922061357855</v>
      </c>
      <c r="W45">
        <f t="shared" si="26"/>
        <v>65</v>
      </c>
      <c r="X45">
        <f t="shared" si="14"/>
        <v>41</v>
      </c>
      <c r="Y45">
        <f t="shared" si="15"/>
        <v>28</v>
      </c>
      <c r="Z45">
        <f t="shared" si="16"/>
        <v>30</v>
      </c>
      <c r="AA45">
        <f t="shared" si="17"/>
        <v>32</v>
      </c>
      <c r="AB45">
        <f t="shared" si="17"/>
        <v>63</v>
      </c>
      <c r="AC45">
        <v>1000000</v>
      </c>
      <c r="AD45">
        <f t="shared" si="27"/>
        <v>-1.7</v>
      </c>
      <c r="AE45" t="str">
        <f t="shared" si="28"/>
        <v>valid</v>
      </c>
      <c r="AG45" s="19" t="s">
        <v>67</v>
      </c>
      <c r="AH45" s="20">
        <v>74</v>
      </c>
      <c r="AI45" s="20">
        <v>41</v>
      </c>
      <c r="AJ45" s="20">
        <v>36</v>
      </c>
      <c r="AK45" s="20">
        <v>14</v>
      </c>
      <c r="AL45" s="20">
        <v>19</v>
      </c>
      <c r="AM45" s="20">
        <v>1000000</v>
      </c>
      <c r="AS45">
        <f t="shared" si="12"/>
        <v>8</v>
      </c>
      <c r="AT45">
        <f t="shared" si="8"/>
        <v>1</v>
      </c>
      <c r="AU45">
        <f t="shared" si="9"/>
        <v>45</v>
      </c>
      <c r="AV45">
        <f t="shared" si="10"/>
        <v>68</v>
      </c>
      <c r="AW45">
        <f t="shared" si="11"/>
        <v>63</v>
      </c>
      <c r="AX45">
        <f t="shared" si="13"/>
        <v>1000000</v>
      </c>
      <c r="BD45" s="19" t="s">
        <v>67</v>
      </c>
      <c r="BE45" s="20">
        <v>8</v>
      </c>
      <c r="BF45" s="20">
        <v>1</v>
      </c>
      <c r="BG45" s="20">
        <v>45</v>
      </c>
      <c r="BH45" s="20">
        <v>68</v>
      </c>
      <c r="BI45" s="20">
        <v>63</v>
      </c>
      <c r="BJ45" s="20">
        <v>1000000</v>
      </c>
      <c r="BT45" s="19" t="s">
        <v>69</v>
      </c>
      <c r="BU45" s="20">
        <v>77</v>
      </c>
      <c r="BV45" s="20">
        <v>41</v>
      </c>
      <c r="BW45" s="20">
        <v>38</v>
      </c>
      <c r="BX45" s="20">
        <v>7</v>
      </c>
      <c r="BY45" s="20">
        <v>9</v>
      </c>
      <c r="BZ45" s="20">
        <v>75</v>
      </c>
      <c r="CA45" s="20">
        <v>1000000</v>
      </c>
      <c r="CG45">
        <f t="shared" si="1"/>
        <v>5</v>
      </c>
      <c r="CH45">
        <f t="shared" si="2"/>
        <v>1</v>
      </c>
      <c r="CI45">
        <f t="shared" si="3"/>
        <v>43</v>
      </c>
      <c r="CJ45">
        <f t="shared" si="4"/>
        <v>75</v>
      </c>
      <c r="CK45">
        <f t="shared" si="5"/>
        <v>73</v>
      </c>
      <c r="CL45">
        <f t="shared" si="6"/>
        <v>6</v>
      </c>
      <c r="CM45">
        <f t="shared" si="7"/>
        <v>1000000</v>
      </c>
      <c r="CT45" s="19" t="s">
        <v>69</v>
      </c>
      <c r="CU45" s="20">
        <v>5</v>
      </c>
      <c r="CV45" s="20">
        <v>1</v>
      </c>
      <c r="CW45" s="20">
        <v>43</v>
      </c>
      <c r="CX45" s="20">
        <v>75</v>
      </c>
      <c r="CY45" s="20">
        <v>73</v>
      </c>
      <c r="CZ45" s="20">
        <v>6</v>
      </c>
      <c r="DA45" s="20">
        <v>1000000</v>
      </c>
    </row>
    <row r="46" spans="1:105" ht="15" thickBot="1" x14ac:dyDescent="0.35">
      <c r="A46">
        <v>42</v>
      </c>
      <c r="B46">
        <v>16</v>
      </c>
      <c r="C46">
        <f t="shared" si="18"/>
        <v>-1.7</v>
      </c>
      <c r="D46">
        <f t="shared" si="19"/>
        <v>38.200000000000003</v>
      </c>
      <c r="E46">
        <f t="shared" si="20"/>
        <v>-1.9</v>
      </c>
      <c r="F46">
        <f t="shared" si="29"/>
        <v>2.7194799110210365E-16</v>
      </c>
      <c r="G46" s="13">
        <f>AVERAGE($B$5:$B46)</f>
        <v>28.285714285714285</v>
      </c>
      <c r="H46" s="13">
        <f>AVERAGE($B47:$B$104)</f>
        <v>68.172413793103445</v>
      </c>
      <c r="I46" s="13">
        <f>MAX($B$5:$B46)</f>
        <v>49</v>
      </c>
      <c r="J46" s="13">
        <f>MAX($B47:$B$104)</f>
        <v>99</v>
      </c>
      <c r="K46" s="13">
        <f>MIN($B$5:$B46)</f>
        <v>10</v>
      </c>
      <c r="L46" s="13">
        <f>MIN($B47:$B$104)</f>
        <v>15</v>
      </c>
      <c r="M46" s="13">
        <f>STDEV($B$5:$B46)</f>
        <v>11.197311772955441</v>
      </c>
      <c r="N46" s="13">
        <f>STDEV($B47:$B$104)</f>
        <v>20.570066764669594</v>
      </c>
      <c r="O46" s="13">
        <f>SLOPE($B$5:$B46,$A$5:$A46)</f>
        <v>5.9638603030548569E-2</v>
      </c>
      <c r="P46" s="13">
        <f>SLOPE($B47:$B$104,$A47:$A$104)</f>
        <v>0.52293211110769322</v>
      </c>
      <c r="Q46" s="14">
        <f t="shared" si="21"/>
        <v>39.88669950738916</v>
      </c>
      <c r="R46" s="14">
        <f t="shared" si="22"/>
        <v>50</v>
      </c>
      <c r="S46" s="14">
        <f t="shared" si="23"/>
        <v>5</v>
      </c>
      <c r="T46" s="14">
        <f t="shared" si="24"/>
        <v>9.372754991714153</v>
      </c>
      <c r="U46" s="14">
        <f t="shared" si="25"/>
        <v>0.46329350807714464</v>
      </c>
      <c r="V46">
        <f>STDEV(COUNT($B$5:B46),COUNT(B47:$B$104))</f>
        <v>11.313708498984761</v>
      </c>
      <c r="W46">
        <f t="shared" si="26"/>
        <v>69</v>
      </c>
      <c r="X46">
        <f t="shared" si="14"/>
        <v>41</v>
      </c>
      <c r="Y46">
        <f t="shared" si="15"/>
        <v>28</v>
      </c>
      <c r="Z46">
        <f t="shared" si="16"/>
        <v>23</v>
      </c>
      <c r="AA46">
        <f t="shared" si="17"/>
        <v>30</v>
      </c>
      <c r="AB46">
        <f t="shared" si="17"/>
        <v>65</v>
      </c>
      <c r="AC46">
        <v>1000000</v>
      </c>
      <c r="AD46">
        <f t="shared" si="27"/>
        <v>-1.7</v>
      </c>
      <c r="AE46" t="str">
        <f t="shared" si="28"/>
        <v>valid</v>
      </c>
      <c r="AG46" s="19" t="s">
        <v>68</v>
      </c>
      <c r="AH46" s="20">
        <v>76</v>
      </c>
      <c r="AI46" s="20">
        <v>41</v>
      </c>
      <c r="AJ46" s="20">
        <v>36</v>
      </c>
      <c r="AK46" s="20">
        <v>10</v>
      </c>
      <c r="AL46" s="20">
        <v>12</v>
      </c>
      <c r="AM46" s="20">
        <v>1000000</v>
      </c>
      <c r="AS46">
        <f t="shared" si="12"/>
        <v>6</v>
      </c>
      <c r="AT46">
        <f t="shared" si="8"/>
        <v>1</v>
      </c>
      <c r="AU46">
        <f t="shared" si="9"/>
        <v>45</v>
      </c>
      <c r="AV46">
        <f t="shared" si="10"/>
        <v>72</v>
      </c>
      <c r="AW46">
        <f t="shared" si="11"/>
        <v>70</v>
      </c>
      <c r="AX46">
        <f t="shared" si="13"/>
        <v>1000000</v>
      </c>
      <c r="BD46" s="19" t="s">
        <v>68</v>
      </c>
      <c r="BE46" s="20">
        <v>6</v>
      </c>
      <c r="BF46" s="20">
        <v>1</v>
      </c>
      <c r="BG46" s="20">
        <v>45</v>
      </c>
      <c r="BH46" s="20">
        <v>72</v>
      </c>
      <c r="BI46" s="20">
        <v>70</v>
      </c>
      <c r="BJ46" s="20">
        <v>1000000</v>
      </c>
      <c r="BT46" s="19" t="s">
        <v>70</v>
      </c>
      <c r="BU46" s="20">
        <v>78</v>
      </c>
      <c r="BV46" s="20">
        <v>41</v>
      </c>
      <c r="BW46" s="20">
        <v>38</v>
      </c>
      <c r="BX46" s="20">
        <v>5</v>
      </c>
      <c r="BY46" s="20">
        <v>3</v>
      </c>
      <c r="BZ46" s="20">
        <v>77</v>
      </c>
      <c r="CA46" s="20">
        <v>1000000</v>
      </c>
      <c r="CG46">
        <f t="shared" si="1"/>
        <v>4</v>
      </c>
      <c r="CH46">
        <f t="shared" si="2"/>
        <v>1</v>
      </c>
      <c r="CI46">
        <f t="shared" si="3"/>
        <v>43</v>
      </c>
      <c r="CJ46">
        <f t="shared" si="4"/>
        <v>77</v>
      </c>
      <c r="CK46">
        <f t="shared" si="5"/>
        <v>79</v>
      </c>
      <c r="CL46">
        <f t="shared" si="6"/>
        <v>4</v>
      </c>
      <c r="CM46">
        <f t="shared" si="7"/>
        <v>1000000</v>
      </c>
      <c r="CT46" s="19" t="s">
        <v>70</v>
      </c>
      <c r="CU46" s="20">
        <v>4</v>
      </c>
      <c r="CV46" s="20">
        <v>1</v>
      </c>
      <c r="CW46" s="20">
        <v>43</v>
      </c>
      <c r="CX46" s="20">
        <v>77</v>
      </c>
      <c r="CY46" s="20">
        <v>79</v>
      </c>
      <c r="CZ46" s="20">
        <v>4</v>
      </c>
      <c r="DA46" s="20">
        <v>1000000</v>
      </c>
    </row>
    <row r="47" spans="1:105" ht="15" thickBot="1" x14ac:dyDescent="0.35">
      <c r="A47">
        <v>43</v>
      </c>
      <c r="B47">
        <v>34</v>
      </c>
      <c r="C47">
        <f t="shared" si="18"/>
        <v>-1.7</v>
      </c>
      <c r="D47">
        <f t="shared" si="19"/>
        <v>36.799999999999997</v>
      </c>
      <c r="E47">
        <f t="shared" si="20"/>
        <v>-1.9</v>
      </c>
      <c r="F47">
        <f t="shared" si="29"/>
        <v>2.7194799110210365E-16</v>
      </c>
      <c r="G47" s="13">
        <f>AVERAGE($B$5:$B47)</f>
        <v>28.418604651162791</v>
      </c>
      <c r="H47" s="13">
        <f>AVERAGE($B48:$B$104)</f>
        <v>68.771929824561397</v>
      </c>
      <c r="I47" s="13">
        <f>MAX($B$5:$B47)</f>
        <v>49</v>
      </c>
      <c r="J47" s="13">
        <f>MAX($B48:$B$104)</f>
        <v>99</v>
      </c>
      <c r="K47" s="13">
        <f>MIN($B$5:$B47)</f>
        <v>10</v>
      </c>
      <c r="L47" s="13">
        <f>MIN($B48:$B$104)</f>
        <v>15</v>
      </c>
      <c r="M47" s="13">
        <f>STDEV($B$5:$B47)</f>
        <v>11.097474097287988</v>
      </c>
      <c r="N47" s="13">
        <f>STDEV($B48:$B$104)</f>
        <v>20.235239368011001</v>
      </c>
      <c r="O47" s="13">
        <f>SLOPE($B$5:$B47,$A$5:$A47)</f>
        <v>7.3693748112352728E-2</v>
      </c>
      <c r="P47" s="13">
        <f>SLOPE($B48:$B$104,$A48:$A$104)</f>
        <v>0.48671247083225294</v>
      </c>
      <c r="Q47" s="14">
        <f t="shared" si="21"/>
        <v>40.353325173398602</v>
      </c>
      <c r="R47" s="14">
        <f t="shared" si="22"/>
        <v>50</v>
      </c>
      <c r="S47" s="14">
        <f t="shared" si="23"/>
        <v>5</v>
      </c>
      <c r="T47" s="14">
        <f t="shared" si="24"/>
        <v>9.1377652707230137</v>
      </c>
      <c r="U47" s="14">
        <f t="shared" si="25"/>
        <v>0.4130187227199002</v>
      </c>
      <c r="V47">
        <f>STDEV(COUNT($B$5:B47),COUNT(B48:$B$104))</f>
        <v>9.8994949366116654</v>
      </c>
      <c r="W47">
        <f t="shared" si="26"/>
        <v>70</v>
      </c>
      <c r="X47">
        <f t="shared" si="14"/>
        <v>41</v>
      </c>
      <c r="Y47">
        <f t="shared" si="15"/>
        <v>28</v>
      </c>
      <c r="Z47">
        <f t="shared" si="16"/>
        <v>21</v>
      </c>
      <c r="AA47">
        <f t="shared" si="17"/>
        <v>24</v>
      </c>
      <c r="AB47">
        <f t="shared" si="17"/>
        <v>67</v>
      </c>
      <c r="AC47">
        <v>1000000</v>
      </c>
      <c r="AD47">
        <f t="shared" si="27"/>
        <v>-1.7</v>
      </c>
      <c r="AE47" t="str">
        <f t="shared" si="28"/>
        <v>valid</v>
      </c>
      <c r="AG47" s="19" t="s">
        <v>69</v>
      </c>
      <c r="AH47" s="20">
        <v>77</v>
      </c>
      <c r="AI47" s="20">
        <v>41</v>
      </c>
      <c r="AJ47" s="20">
        <v>38</v>
      </c>
      <c r="AK47" s="20">
        <v>7</v>
      </c>
      <c r="AL47" s="20">
        <v>9</v>
      </c>
      <c r="AM47" s="20">
        <v>1000000</v>
      </c>
      <c r="AS47">
        <f t="shared" si="12"/>
        <v>5</v>
      </c>
      <c r="AT47">
        <f t="shared" si="8"/>
        <v>1</v>
      </c>
      <c r="AU47">
        <f t="shared" si="9"/>
        <v>43</v>
      </c>
      <c r="AV47">
        <f t="shared" si="10"/>
        <v>75</v>
      </c>
      <c r="AW47">
        <f t="shared" si="11"/>
        <v>73</v>
      </c>
      <c r="AX47">
        <f t="shared" si="13"/>
        <v>1000000</v>
      </c>
      <c r="BD47" s="19" t="s">
        <v>69</v>
      </c>
      <c r="BE47" s="20">
        <v>5</v>
      </c>
      <c r="BF47" s="20">
        <v>1</v>
      </c>
      <c r="BG47" s="20">
        <v>43</v>
      </c>
      <c r="BH47" s="20">
        <v>75</v>
      </c>
      <c r="BI47" s="20">
        <v>73</v>
      </c>
      <c r="BJ47" s="20">
        <v>1000000</v>
      </c>
      <c r="BT47" s="19" t="s">
        <v>71</v>
      </c>
      <c r="BU47" s="20">
        <v>80</v>
      </c>
      <c r="BV47" s="20">
        <v>41</v>
      </c>
      <c r="BW47" s="20">
        <v>40</v>
      </c>
      <c r="BX47" s="20">
        <v>4</v>
      </c>
      <c r="BY47" s="20">
        <v>1</v>
      </c>
      <c r="BZ47" s="20">
        <v>79</v>
      </c>
      <c r="CA47" s="20">
        <v>1000000</v>
      </c>
      <c r="CG47">
        <f t="shared" si="1"/>
        <v>2</v>
      </c>
      <c r="CH47">
        <f t="shared" si="2"/>
        <v>1</v>
      </c>
      <c r="CI47">
        <f t="shared" si="3"/>
        <v>42</v>
      </c>
      <c r="CJ47">
        <f t="shared" si="4"/>
        <v>78</v>
      </c>
      <c r="CK47">
        <f t="shared" si="5"/>
        <v>81</v>
      </c>
      <c r="CL47">
        <f t="shared" si="6"/>
        <v>2</v>
      </c>
      <c r="CM47">
        <f t="shared" si="7"/>
        <v>1000000</v>
      </c>
      <c r="CT47" s="19" t="s">
        <v>71</v>
      </c>
      <c r="CU47" s="20">
        <v>2</v>
      </c>
      <c r="CV47" s="20">
        <v>1</v>
      </c>
      <c r="CW47" s="20">
        <v>42</v>
      </c>
      <c r="CX47" s="20">
        <v>78</v>
      </c>
      <c r="CY47" s="20">
        <v>81</v>
      </c>
      <c r="CZ47" s="20">
        <v>2</v>
      </c>
      <c r="DA47" s="20">
        <v>1000000</v>
      </c>
    </row>
    <row r="48" spans="1:105" ht="15" thickBot="1" x14ac:dyDescent="0.35">
      <c r="A48">
        <v>44</v>
      </c>
      <c r="B48">
        <v>15</v>
      </c>
      <c r="C48">
        <f t="shared" si="18"/>
        <v>-1.7</v>
      </c>
      <c r="D48">
        <f t="shared" si="19"/>
        <v>38</v>
      </c>
      <c r="E48">
        <f t="shared" si="20"/>
        <v>-1.9</v>
      </c>
      <c r="F48">
        <f t="shared" si="29"/>
        <v>2.7194799110210365E-16</v>
      </c>
      <c r="G48" s="13">
        <f>AVERAGE($B$5:$B48)</f>
        <v>28.113636363636363</v>
      </c>
      <c r="H48" s="13">
        <f>AVERAGE($B49:$B$104)</f>
        <v>69.732142857142861</v>
      </c>
      <c r="I48" s="13">
        <f>MAX($B$5:$B48)</f>
        <v>49</v>
      </c>
      <c r="J48" s="13">
        <f>MAX($B49:$B$104)</f>
        <v>99</v>
      </c>
      <c r="K48" s="13">
        <f>MIN($B$5:$B48)</f>
        <v>10</v>
      </c>
      <c r="L48" s="13">
        <f>MIN($B49:$B$104)</f>
        <v>20</v>
      </c>
      <c r="M48" s="13">
        <f>STDEV($B$5:$B48)</f>
        <v>11.15267390837524</v>
      </c>
      <c r="N48" s="13">
        <f>STDEV($B49:$B$104)</f>
        <v>19.063044754830631</v>
      </c>
      <c r="O48" s="13">
        <f>SLOPE($B$5:$B48,$A$5:$A48)</f>
        <v>2.8118393234672287E-2</v>
      </c>
      <c r="P48" s="13">
        <f>SLOPE($B49:$B$104,$A49:$A$104)</f>
        <v>0.4085099111414901</v>
      </c>
      <c r="Q48" s="14">
        <f t="shared" si="21"/>
        <v>41.618506493506501</v>
      </c>
      <c r="R48" s="14">
        <f t="shared" si="22"/>
        <v>50</v>
      </c>
      <c r="S48" s="14">
        <f t="shared" si="23"/>
        <v>10</v>
      </c>
      <c r="T48" s="14">
        <f t="shared" si="24"/>
        <v>7.9103708464553915</v>
      </c>
      <c r="U48" s="14">
        <f t="shared" si="25"/>
        <v>0.3803915179068178</v>
      </c>
      <c r="V48">
        <f>STDEV(COUNT($B$5:B48),COUNT(B49:$B$104))</f>
        <v>8.4852813742385695</v>
      </c>
      <c r="W48">
        <f t="shared" si="26"/>
        <v>73</v>
      </c>
      <c r="X48">
        <f t="shared" si="14"/>
        <v>41</v>
      </c>
      <c r="Y48">
        <f t="shared" si="15"/>
        <v>35</v>
      </c>
      <c r="Z48">
        <f t="shared" si="16"/>
        <v>20</v>
      </c>
      <c r="AA48">
        <f t="shared" si="17"/>
        <v>21</v>
      </c>
      <c r="AB48">
        <f t="shared" si="17"/>
        <v>69</v>
      </c>
      <c r="AC48">
        <v>1000000</v>
      </c>
      <c r="AD48">
        <f t="shared" si="27"/>
        <v>-1.7</v>
      </c>
      <c r="AE48" t="str">
        <f t="shared" si="28"/>
        <v>valid</v>
      </c>
      <c r="AG48" s="19" t="s">
        <v>70</v>
      </c>
      <c r="AH48" s="20">
        <v>78</v>
      </c>
      <c r="AI48" s="20">
        <v>41</v>
      </c>
      <c r="AJ48" s="20">
        <v>38</v>
      </c>
      <c r="AK48" s="20">
        <v>5</v>
      </c>
      <c r="AL48" s="20">
        <v>3</v>
      </c>
      <c r="AM48" s="20">
        <v>1000000</v>
      </c>
      <c r="AS48">
        <f t="shared" si="12"/>
        <v>4</v>
      </c>
      <c r="AT48">
        <f t="shared" si="8"/>
        <v>1</v>
      </c>
      <c r="AU48">
        <f t="shared" si="9"/>
        <v>43</v>
      </c>
      <c r="AV48">
        <f t="shared" si="10"/>
        <v>77</v>
      </c>
      <c r="AW48">
        <f t="shared" si="11"/>
        <v>79</v>
      </c>
      <c r="AX48">
        <f t="shared" si="13"/>
        <v>1000000</v>
      </c>
      <c r="BD48" s="19" t="s">
        <v>70</v>
      </c>
      <c r="BE48" s="20">
        <v>4</v>
      </c>
      <c r="BF48" s="20">
        <v>1</v>
      </c>
      <c r="BG48" s="20">
        <v>43</v>
      </c>
      <c r="BH48" s="20">
        <v>77</v>
      </c>
      <c r="BI48" s="20">
        <v>79</v>
      </c>
      <c r="BJ48" s="20">
        <v>1000000</v>
      </c>
      <c r="BT48" s="19" t="s">
        <v>72</v>
      </c>
      <c r="BU48" s="20">
        <v>81</v>
      </c>
      <c r="BV48" s="20">
        <v>41</v>
      </c>
      <c r="BW48" s="20">
        <v>41</v>
      </c>
      <c r="BX48" s="20">
        <v>3</v>
      </c>
      <c r="BY48" s="20">
        <v>6</v>
      </c>
      <c r="BZ48" s="20">
        <v>81</v>
      </c>
      <c r="CA48" s="20">
        <v>1000000</v>
      </c>
      <c r="CG48">
        <f t="shared" si="1"/>
        <v>1</v>
      </c>
      <c r="CH48">
        <f t="shared" si="2"/>
        <v>1</v>
      </c>
      <c r="CI48">
        <f t="shared" si="3"/>
        <v>19</v>
      </c>
      <c r="CJ48">
        <f t="shared" si="4"/>
        <v>79</v>
      </c>
      <c r="CK48">
        <f t="shared" si="5"/>
        <v>76</v>
      </c>
      <c r="CL48">
        <f t="shared" si="6"/>
        <v>1</v>
      </c>
      <c r="CM48">
        <f t="shared" si="7"/>
        <v>1000000</v>
      </c>
      <c r="CT48" s="19" t="s">
        <v>72</v>
      </c>
      <c r="CU48" s="20">
        <v>1</v>
      </c>
      <c r="CV48" s="20">
        <v>1</v>
      </c>
      <c r="CW48" s="20">
        <v>19</v>
      </c>
      <c r="CX48" s="20">
        <v>79</v>
      </c>
      <c r="CY48" s="20">
        <v>76</v>
      </c>
      <c r="CZ48" s="20">
        <v>1</v>
      </c>
      <c r="DA48" s="20">
        <v>1000000</v>
      </c>
    </row>
    <row r="49" spans="1:105" ht="15" thickBot="1" x14ac:dyDescent="0.35">
      <c r="A49">
        <v>45</v>
      </c>
      <c r="B49">
        <v>20</v>
      </c>
      <c r="C49">
        <f t="shared" si="18"/>
        <v>-1.7</v>
      </c>
      <c r="D49">
        <f t="shared" si="19"/>
        <v>36.799999999999997</v>
      </c>
      <c r="E49">
        <f t="shared" si="20"/>
        <v>-1.9</v>
      </c>
      <c r="F49">
        <f t="shared" si="29"/>
        <v>2.7194799110210365E-16</v>
      </c>
      <c r="G49" s="13">
        <f>AVERAGE($B$5:$B49)</f>
        <v>27.933333333333334</v>
      </c>
      <c r="H49" s="13">
        <f>AVERAGE($B50:$B$104)</f>
        <v>70.63636363636364</v>
      </c>
      <c r="I49" s="13">
        <f>MAX($B$5:$B49)</f>
        <v>49</v>
      </c>
      <c r="J49" s="13">
        <f>MAX($B50:$B$104)</f>
        <v>99</v>
      </c>
      <c r="K49" s="13">
        <f>MIN($B$5:$B49)</f>
        <v>10</v>
      </c>
      <c r="L49" s="13">
        <f>MIN($B50:$B$104)</f>
        <v>23</v>
      </c>
      <c r="M49" s="13">
        <f>STDEV($B$5:$B49)</f>
        <v>11.091356175787606</v>
      </c>
      <c r="N49" s="13">
        <f>STDEV($B50:$B$104)</f>
        <v>17.985965347874711</v>
      </c>
      <c r="O49" s="13">
        <f>SLOPE($B$5:$B49,$A$5:$A49)</f>
        <v>2.7667984189723356E-3</v>
      </c>
      <c r="P49" s="13">
        <f>SLOPE($B50:$B$104,$A50:$A$104)</f>
        <v>0.33073593073593083</v>
      </c>
      <c r="Q49" s="14">
        <f t="shared" si="21"/>
        <v>42.703030303030303</v>
      </c>
      <c r="R49" s="14">
        <f t="shared" si="22"/>
        <v>50</v>
      </c>
      <c r="S49" s="14">
        <f t="shared" si="23"/>
        <v>13</v>
      </c>
      <c r="T49" s="14">
        <f t="shared" si="24"/>
        <v>6.8946091720871046</v>
      </c>
      <c r="U49" s="14">
        <f t="shared" si="25"/>
        <v>0.32796913231695851</v>
      </c>
      <c r="V49">
        <f>STDEV(COUNT($B$5:B49),COUNT(B50:$B$104))</f>
        <v>7.0710678118654755</v>
      </c>
      <c r="W49">
        <f t="shared" si="26"/>
        <v>74</v>
      </c>
      <c r="X49">
        <f t="shared" si="14"/>
        <v>41</v>
      </c>
      <c r="Y49">
        <f t="shared" si="15"/>
        <v>36</v>
      </c>
      <c r="Z49">
        <f t="shared" si="16"/>
        <v>14</v>
      </c>
      <c r="AA49">
        <f t="shared" si="17"/>
        <v>19</v>
      </c>
      <c r="AB49">
        <f t="shared" si="17"/>
        <v>71</v>
      </c>
      <c r="AC49">
        <v>1000000</v>
      </c>
      <c r="AD49">
        <f t="shared" si="27"/>
        <v>-1.7</v>
      </c>
      <c r="AE49" t="str">
        <f t="shared" si="28"/>
        <v>valid</v>
      </c>
      <c r="AG49" s="19" t="s">
        <v>71</v>
      </c>
      <c r="AH49" s="20">
        <v>80</v>
      </c>
      <c r="AI49" s="20">
        <v>41</v>
      </c>
      <c r="AJ49" s="20">
        <v>40</v>
      </c>
      <c r="AK49" s="20">
        <v>4</v>
      </c>
      <c r="AL49" s="20">
        <v>1</v>
      </c>
      <c r="AM49" s="20">
        <v>1000000</v>
      </c>
      <c r="AS49">
        <f t="shared" si="12"/>
        <v>2</v>
      </c>
      <c r="AT49">
        <f t="shared" si="8"/>
        <v>1</v>
      </c>
      <c r="AU49">
        <f t="shared" si="9"/>
        <v>42</v>
      </c>
      <c r="AV49">
        <f t="shared" si="10"/>
        <v>78</v>
      </c>
      <c r="AW49">
        <f t="shared" si="11"/>
        <v>81</v>
      </c>
      <c r="AX49">
        <f t="shared" si="13"/>
        <v>1000000</v>
      </c>
      <c r="BD49" s="19" t="s">
        <v>71</v>
      </c>
      <c r="BE49" s="20">
        <v>2</v>
      </c>
      <c r="BF49" s="20">
        <v>1</v>
      </c>
      <c r="BG49" s="20">
        <v>42</v>
      </c>
      <c r="BH49" s="20">
        <v>78</v>
      </c>
      <c r="BI49" s="20">
        <v>81</v>
      </c>
      <c r="BJ49" s="20">
        <v>1000000</v>
      </c>
      <c r="BT49" s="19" t="s">
        <v>73</v>
      </c>
      <c r="BU49" s="20">
        <v>79</v>
      </c>
      <c r="BV49" s="20">
        <v>40</v>
      </c>
      <c r="BW49" s="20">
        <v>41</v>
      </c>
      <c r="BX49" s="20">
        <v>1</v>
      </c>
      <c r="BY49" s="20">
        <v>11</v>
      </c>
      <c r="BZ49" s="20">
        <v>79</v>
      </c>
      <c r="CA49" s="20">
        <v>1000000</v>
      </c>
      <c r="CG49">
        <f t="shared" si="1"/>
        <v>3</v>
      </c>
      <c r="CH49">
        <f t="shared" si="2"/>
        <v>42</v>
      </c>
      <c r="CI49">
        <f t="shared" si="3"/>
        <v>19</v>
      </c>
      <c r="CJ49">
        <f t="shared" si="4"/>
        <v>81</v>
      </c>
      <c r="CK49">
        <f t="shared" si="5"/>
        <v>71</v>
      </c>
      <c r="CL49">
        <f t="shared" si="6"/>
        <v>2</v>
      </c>
      <c r="CM49">
        <f t="shared" si="7"/>
        <v>1000000</v>
      </c>
      <c r="CT49" s="19" t="s">
        <v>73</v>
      </c>
      <c r="CU49" s="20">
        <v>3</v>
      </c>
      <c r="CV49" s="20">
        <v>42</v>
      </c>
      <c r="CW49" s="20">
        <v>19</v>
      </c>
      <c r="CX49" s="20">
        <v>81</v>
      </c>
      <c r="CY49" s="20">
        <v>71</v>
      </c>
      <c r="CZ49" s="20">
        <v>2</v>
      </c>
      <c r="DA49" s="20">
        <v>1000000</v>
      </c>
    </row>
    <row r="50" spans="1:105" ht="15" thickBot="1" x14ac:dyDescent="0.35">
      <c r="A50">
        <v>46</v>
      </c>
      <c r="B50">
        <v>29</v>
      </c>
      <c r="C50">
        <f t="shared" si="18"/>
        <v>-1.7</v>
      </c>
      <c r="D50">
        <f t="shared" si="19"/>
        <v>35</v>
      </c>
      <c r="E50">
        <f t="shared" si="20"/>
        <v>-1.9</v>
      </c>
      <c r="F50">
        <f t="shared" si="29"/>
        <v>2.7194799110210365E-16</v>
      </c>
      <c r="G50" s="13">
        <f>AVERAGE($B$5:$B50)</f>
        <v>27.956521739130434</v>
      </c>
      <c r="H50" s="13">
        <f>AVERAGE($B51:$B$104)</f>
        <v>71.407407407407405</v>
      </c>
      <c r="I50" s="13">
        <f>MAX($B$5:$B50)</f>
        <v>49</v>
      </c>
      <c r="J50" s="13">
        <f>MAX($B51:$B$104)</f>
        <v>99</v>
      </c>
      <c r="K50" s="13">
        <f>MIN($B$5:$B50)</f>
        <v>10</v>
      </c>
      <c r="L50" s="13">
        <f>MIN($B51:$B$104)</f>
        <v>23</v>
      </c>
      <c r="M50" s="13">
        <f>STDEV($B$5:$B50)</f>
        <v>10.96855408629421</v>
      </c>
      <c r="N50" s="13">
        <f>STDEV($B51:$B$104)</f>
        <v>17.212893936812133</v>
      </c>
      <c r="O50" s="13">
        <f>SLOPE($B$5:$B50,$A$5:$A50)</f>
        <v>5.5504162812210767E-3</v>
      </c>
      <c r="P50" s="13">
        <f>SLOPE($B51:$B$104,$A51:$A$104)</f>
        <v>0.26216885839527354</v>
      </c>
      <c r="Q50" s="14">
        <f t="shared" si="21"/>
        <v>43.450885668276968</v>
      </c>
      <c r="R50" s="14">
        <f t="shared" si="22"/>
        <v>50</v>
      </c>
      <c r="S50" s="14">
        <f t="shared" si="23"/>
        <v>13</v>
      </c>
      <c r="T50" s="14">
        <f t="shared" si="24"/>
        <v>6.2443398505179228</v>
      </c>
      <c r="U50" s="14">
        <f t="shared" si="25"/>
        <v>0.25661844211405249</v>
      </c>
      <c r="V50">
        <f>STDEV(COUNT($B$5:B50),COUNT(B51:$B$104))</f>
        <v>5.6568542494923806</v>
      </c>
      <c r="W50">
        <f t="shared" si="26"/>
        <v>76</v>
      </c>
      <c r="X50">
        <f t="shared" si="14"/>
        <v>41</v>
      </c>
      <c r="Y50">
        <f t="shared" si="15"/>
        <v>36</v>
      </c>
      <c r="Z50">
        <f t="shared" si="16"/>
        <v>10</v>
      </c>
      <c r="AA50">
        <f t="shared" si="17"/>
        <v>12</v>
      </c>
      <c r="AB50">
        <f t="shared" si="17"/>
        <v>73</v>
      </c>
      <c r="AC50">
        <v>1000000</v>
      </c>
      <c r="AD50">
        <f t="shared" si="27"/>
        <v>-1.7</v>
      </c>
      <c r="AE50" t="str">
        <f t="shared" si="28"/>
        <v>valid</v>
      </c>
      <c r="AG50" s="19" t="s">
        <v>72</v>
      </c>
      <c r="AH50" s="20">
        <v>81</v>
      </c>
      <c r="AI50" s="20">
        <v>41</v>
      </c>
      <c r="AJ50" s="20">
        <v>41</v>
      </c>
      <c r="AK50" s="20">
        <v>3</v>
      </c>
      <c r="AL50" s="20">
        <v>6</v>
      </c>
      <c r="AM50" s="20">
        <v>1000000</v>
      </c>
      <c r="AS50">
        <f t="shared" si="12"/>
        <v>1</v>
      </c>
      <c r="AT50">
        <f t="shared" si="8"/>
        <v>1</v>
      </c>
      <c r="AU50">
        <f t="shared" si="9"/>
        <v>19</v>
      </c>
      <c r="AV50">
        <f t="shared" si="10"/>
        <v>79</v>
      </c>
      <c r="AW50">
        <f t="shared" si="11"/>
        <v>76</v>
      </c>
      <c r="AX50">
        <f t="shared" si="13"/>
        <v>1000000</v>
      </c>
      <c r="BD50" s="19" t="s">
        <v>72</v>
      </c>
      <c r="BE50" s="20">
        <v>1</v>
      </c>
      <c r="BF50" s="20">
        <v>1</v>
      </c>
      <c r="BG50" s="20">
        <v>19</v>
      </c>
      <c r="BH50" s="20">
        <v>79</v>
      </c>
      <c r="BI50" s="20">
        <v>76</v>
      </c>
      <c r="BJ50" s="20">
        <v>1000000</v>
      </c>
      <c r="BT50" s="19" t="s">
        <v>74</v>
      </c>
      <c r="BU50" s="20">
        <v>75</v>
      </c>
      <c r="BV50" s="20">
        <v>33</v>
      </c>
      <c r="BW50" s="20">
        <v>41</v>
      </c>
      <c r="BX50" s="20">
        <v>2</v>
      </c>
      <c r="BY50" s="20">
        <v>16</v>
      </c>
      <c r="BZ50" s="20">
        <v>77</v>
      </c>
      <c r="CA50" s="20">
        <v>1000000</v>
      </c>
      <c r="CG50">
        <f t="shared" si="1"/>
        <v>7</v>
      </c>
      <c r="CH50">
        <f t="shared" si="2"/>
        <v>49</v>
      </c>
      <c r="CI50">
        <f t="shared" si="3"/>
        <v>19</v>
      </c>
      <c r="CJ50">
        <f t="shared" si="4"/>
        <v>80</v>
      </c>
      <c r="CK50">
        <f t="shared" si="5"/>
        <v>66</v>
      </c>
      <c r="CL50">
        <f t="shared" si="6"/>
        <v>4</v>
      </c>
      <c r="CM50">
        <f t="shared" si="7"/>
        <v>1000000</v>
      </c>
      <c r="CT50" s="19" t="s">
        <v>74</v>
      </c>
      <c r="CU50" s="20">
        <v>7</v>
      </c>
      <c r="CV50" s="20">
        <v>49</v>
      </c>
      <c r="CW50" s="20">
        <v>19</v>
      </c>
      <c r="CX50" s="20">
        <v>80</v>
      </c>
      <c r="CY50" s="20">
        <v>66</v>
      </c>
      <c r="CZ50" s="20">
        <v>4</v>
      </c>
      <c r="DA50" s="20">
        <v>1000000</v>
      </c>
    </row>
    <row r="51" spans="1:105" ht="15" thickBot="1" x14ac:dyDescent="0.35">
      <c r="A51">
        <v>47</v>
      </c>
      <c r="B51">
        <v>23</v>
      </c>
      <c r="C51">
        <f t="shared" si="18"/>
        <v>1.8</v>
      </c>
      <c r="D51">
        <f t="shared" si="19"/>
        <v>34.4</v>
      </c>
      <c r="E51">
        <f t="shared" si="20"/>
        <v>-1.9</v>
      </c>
      <c r="F51">
        <f t="shared" si="29"/>
        <v>2.7194799110210365E-16</v>
      </c>
      <c r="G51" s="13">
        <f>AVERAGE($B$5:$B51)</f>
        <v>27.851063829787233</v>
      </c>
      <c r="H51" s="13">
        <f>AVERAGE($B52:$B$104)</f>
        <v>72.320754716981128</v>
      </c>
      <c r="I51" s="13">
        <f>MAX($B$5:$B51)</f>
        <v>49</v>
      </c>
      <c r="J51" s="13">
        <f>MAX($B52:$B$104)</f>
        <v>99</v>
      </c>
      <c r="K51" s="13">
        <f>MIN($B$5:$B51)</f>
        <v>10</v>
      </c>
      <c r="L51" s="13">
        <f>MIN($B52:$B$104)</f>
        <v>33</v>
      </c>
      <c r="M51" s="13">
        <f>STDEV($B$5:$B51)</f>
        <v>10.87273959197808</v>
      </c>
      <c r="N51" s="13">
        <f>STDEV($B52:$B$104)</f>
        <v>16.002131570639705</v>
      </c>
      <c r="O51" s="13">
        <f>SLOPE($B$5:$B51,$A$5:$A51)</f>
        <v>-7.978723404255322E-3</v>
      </c>
      <c r="P51" s="13">
        <f>SLOPE($B52:$B$104,$A52:$A$104)</f>
        <v>0.17190775681341719</v>
      </c>
      <c r="Q51" s="14">
        <f t="shared" si="21"/>
        <v>44.469690887193892</v>
      </c>
      <c r="R51" s="14">
        <f t="shared" si="22"/>
        <v>50</v>
      </c>
      <c r="S51" s="14">
        <f t="shared" si="23"/>
        <v>23</v>
      </c>
      <c r="T51" s="14">
        <f t="shared" si="24"/>
        <v>5.1293919786616247</v>
      </c>
      <c r="U51" s="14">
        <f t="shared" si="25"/>
        <v>0.17988648021767251</v>
      </c>
      <c r="V51">
        <f>STDEV(COUNT($B$5:B51),COUNT(B52:$B$104))</f>
        <v>4.2426406871192848</v>
      </c>
      <c r="W51">
        <f t="shared" si="26"/>
        <v>77</v>
      </c>
      <c r="X51">
        <f t="shared" si="14"/>
        <v>41</v>
      </c>
      <c r="Y51">
        <f t="shared" si="15"/>
        <v>38</v>
      </c>
      <c r="Z51">
        <f t="shared" si="16"/>
        <v>7</v>
      </c>
      <c r="AA51">
        <f t="shared" si="17"/>
        <v>9</v>
      </c>
      <c r="AB51">
        <f t="shared" si="17"/>
        <v>75</v>
      </c>
      <c r="AC51">
        <v>1000000</v>
      </c>
      <c r="AD51">
        <f t="shared" si="27"/>
        <v>1.8</v>
      </c>
      <c r="AE51" t="str">
        <f t="shared" si="28"/>
        <v>invalid</v>
      </c>
      <c r="AG51" s="19" t="s">
        <v>73</v>
      </c>
      <c r="AH51" s="20">
        <v>79</v>
      </c>
      <c r="AI51" s="20">
        <v>40</v>
      </c>
      <c r="AJ51" s="20">
        <v>41</v>
      </c>
      <c r="AK51" s="20">
        <v>1</v>
      </c>
      <c r="AL51" s="20">
        <v>11</v>
      </c>
      <c r="AM51" s="20">
        <v>1000000</v>
      </c>
      <c r="AS51">
        <f t="shared" si="12"/>
        <v>3</v>
      </c>
      <c r="AT51">
        <f t="shared" si="8"/>
        <v>42</v>
      </c>
      <c r="AU51">
        <f t="shared" si="9"/>
        <v>19</v>
      </c>
      <c r="AV51">
        <f t="shared" si="10"/>
        <v>81</v>
      </c>
      <c r="AW51">
        <f t="shared" si="11"/>
        <v>71</v>
      </c>
      <c r="AX51">
        <f t="shared" si="13"/>
        <v>1000000</v>
      </c>
      <c r="BD51" s="19" t="s">
        <v>73</v>
      </c>
      <c r="BE51" s="20">
        <v>3</v>
      </c>
      <c r="BF51" s="20">
        <v>42</v>
      </c>
      <c r="BG51" s="20">
        <v>19</v>
      </c>
      <c r="BH51" s="20">
        <v>81</v>
      </c>
      <c r="BI51" s="20">
        <v>71</v>
      </c>
      <c r="BJ51" s="20">
        <v>1000000</v>
      </c>
      <c r="BT51" s="19" t="s">
        <v>75</v>
      </c>
      <c r="BU51" s="20">
        <v>72</v>
      </c>
      <c r="BV51" s="20">
        <v>22</v>
      </c>
      <c r="BW51" s="20">
        <v>41</v>
      </c>
      <c r="BX51" s="20">
        <v>6</v>
      </c>
      <c r="BY51" s="20">
        <v>20</v>
      </c>
      <c r="BZ51" s="20">
        <v>75</v>
      </c>
      <c r="CA51" s="20">
        <v>1000000</v>
      </c>
      <c r="CG51">
        <f t="shared" si="1"/>
        <v>10</v>
      </c>
      <c r="CH51">
        <f t="shared" si="2"/>
        <v>50</v>
      </c>
      <c r="CI51">
        <f t="shared" si="3"/>
        <v>19</v>
      </c>
      <c r="CJ51">
        <f t="shared" si="4"/>
        <v>76</v>
      </c>
      <c r="CK51">
        <f t="shared" si="5"/>
        <v>62</v>
      </c>
      <c r="CL51">
        <f t="shared" si="6"/>
        <v>6</v>
      </c>
      <c r="CM51">
        <f t="shared" si="7"/>
        <v>1000000</v>
      </c>
      <c r="CT51" s="19" t="s">
        <v>75</v>
      </c>
      <c r="CU51" s="20">
        <v>10</v>
      </c>
      <c r="CV51" s="20">
        <v>50</v>
      </c>
      <c r="CW51" s="20">
        <v>19</v>
      </c>
      <c r="CX51" s="20">
        <v>76</v>
      </c>
      <c r="CY51" s="20">
        <v>62</v>
      </c>
      <c r="CZ51" s="20">
        <v>6</v>
      </c>
      <c r="DA51" s="20">
        <v>1000000</v>
      </c>
    </row>
    <row r="52" spans="1:105" ht="15" thickBot="1" x14ac:dyDescent="0.35">
      <c r="A52">
        <v>48</v>
      </c>
      <c r="B52">
        <v>48</v>
      </c>
      <c r="C52">
        <f t="shared" si="18"/>
        <v>-5.2</v>
      </c>
      <c r="D52">
        <f t="shared" si="19"/>
        <v>33</v>
      </c>
      <c r="E52">
        <f t="shared" si="20"/>
        <v>-1.9</v>
      </c>
      <c r="F52">
        <f t="shared" si="29"/>
        <v>2.7194799110210365E-16</v>
      </c>
      <c r="G52" s="13">
        <f>AVERAGE($B$5:$B52)</f>
        <v>28.270833333333332</v>
      </c>
      <c r="H52" s="13">
        <f>AVERAGE($B53:$B$104)</f>
        <v>72.788461538461533</v>
      </c>
      <c r="I52" s="13">
        <f>MAX($B$5:$B52)</f>
        <v>49</v>
      </c>
      <c r="J52" s="13">
        <f>MAX($B53:$B$104)</f>
        <v>99</v>
      </c>
      <c r="K52" s="13">
        <f>MIN($B$5:$B52)</f>
        <v>10</v>
      </c>
      <c r="L52" s="13">
        <f>MIN($B53:$B$104)</f>
        <v>33</v>
      </c>
      <c r="M52" s="13">
        <f>STDEV($B$5:$B52)</f>
        <v>11.142671636805677</v>
      </c>
      <c r="N52" s="13">
        <f>STDEV($B53:$B$104)</f>
        <v>15.788226611862115</v>
      </c>
      <c r="O52" s="13">
        <f>SLOPE($B$5:$B52,$A$5:$A52)</f>
        <v>4.3910117238384734E-2</v>
      </c>
      <c r="P52" s="13">
        <f>SLOPE($B53:$B$104,$A53:$A$104)</f>
        <v>0.1269956458635704</v>
      </c>
      <c r="Q52" s="14">
        <f t="shared" si="21"/>
        <v>44.517628205128204</v>
      </c>
      <c r="R52" s="14">
        <f t="shared" si="22"/>
        <v>50</v>
      </c>
      <c r="S52" s="14">
        <f t="shared" si="23"/>
        <v>23</v>
      </c>
      <c r="T52" s="14">
        <f t="shared" si="24"/>
        <v>4.645554975056438</v>
      </c>
      <c r="U52" s="14">
        <f t="shared" si="25"/>
        <v>8.3085528625185673E-2</v>
      </c>
      <c r="V52">
        <f>STDEV(COUNT($B$5:B52),COUNT(B53:$B$104))</f>
        <v>2.8284271247461903</v>
      </c>
      <c r="W52">
        <f t="shared" si="26"/>
        <v>78</v>
      </c>
      <c r="X52">
        <f t="shared" si="14"/>
        <v>41</v>
      </c>
      <c r="Y52">
        <f t="shared" si="15"/>
        <v>38</v>
      </c>
      <c r="Z52">
        <f t="shared" si="16"/>
        <v>5</v>
      </c>
      <c r="AA52">
        <f t="shared" si="17"/>
        <v>3</v>
      </c>
      <c r="AB52">
        <f t="shared" si="17"/>
        <v>77</v>
      </c>
      <c r="AC52">
        <v>1000000</v>
      </c>
      <c r="AD52">
        <f t="shared" si="27"/>
        <v>-5.2</v>
      </c>
      <c r="AE52" t="str">
        <f t="shared" si="28"/>
        <v>valid</v>
      </c>
      <c r="AG52" s="19" t="s">
        <v>74</v>
      </c>
      <c r="AH52" s="20">
        <v>75</v>
      </c>
      <c r="AI52" s="20">
        <v>33</v>
      </c>
      <c r="AJ52" s="20">
        <v>41</v>
      </c>
      <c r="AK52" s="20">
        <v>2</v>
      </c>
      <c r="AL52" s="20">
        <v>16</v>
      </c>
      <c r="AM52" s="20">
        <v>1000000</v>
      </c>
      <c r="AS52">
        <f t="shared" si="12"/>
        <v>7</v>
      </c>
      <c r="AT52">
        <f t="shared" si="8"/>
        <v>49</v>
      </c>
      <c r="AU52">
        <f t="shared" si="9"/>
        <v>19</v>
      </c>
      <c r="AV52">
        <f t="shared" si="10"/>
        <v>80</v>
      </c>
      <c r="AW52">
        <f t="shared" si="11"/>
        <v>66</v>
      </c>
      <c r="AX52">
        <f t="shared" si="13"/>
        <v>1000000</v>
      </c>
      <c r="BD52" s="19" t="s">
        <v>74</v>
      </c>
      <c r="BE52" s="20">
        <v>7</v>
      </c>
      <c r="BF52" s="20">
        <v>49</v>
      </c>
      <c r="BG52" s="20">
        <v>19</v>
      </c>
      <c r="BH52" s="20">
        <v>80</v>
      </c>
      <c r="BI52" s="20">
        <v>66</v>
      </c>
      <c r="BJ52" s="20">
        <v>1000000</v>
      </c>
      <c r="BT52" s="19" t="s">
        <v>76</v>
      </c>
      <c r="BU52" s="20">
        <v>71</v>
      </c>
      <c r="BV52" s="20">
        <v>22</v>
      </c>
      <c r="BW52" s="20">
        <v>41</v>
      </c>
      <c r="BX52" s="20">
        <v>8</v>
      </c>
      <c r="BY52" s="20">
        <v>25</v>
      </c>
      <c r="BZ52" s="20">
        <v>73</v>
      </c>
      <c r="CA52" s="20">
        <v>1000000</v>
      </c>
      <c r="CG52">
        <f t="shared" si="1"/>
        <v>11</v>
      </c>
      <c r="CH52">
        <f t="shared" si="2"/>
        <v>50</v>
      </c>
      <c r="CI52">
        <f t="shared" si="3"/>
        <v>19</v>
      </c>
      <c r="CJ52">
        <f t="shared" si="4"/>
        <v>74</v>
      </c>
      <c r="CK52">
        <f t="shared" si="5"/>
        <v>57</v>
      </c>
      <c r="CL52">
        <f t="shared" si="6"/>
        <v>8</v>
      </c>
      <c r="CM52">
        <f t="shared" si="7"/>
        <v>1000000</v>
      </c>
      <c r="CT52" s="19" t="s">
        <v>76</v>
      </c>
      <c r="CU52" s="20">
        <v>11</v>
      </c>
      <c r="CV52" s="20">
        <v>50</v>
      </c>
      <c r="CW52" s="20">
        <v>19</v>
      </c>
      <c r="CX52" s="20">
        <v>74</v>
      </c>
      <c r="CY52" s="20">
        <v>57</v>
      </c>
      <c r="CZ52" s="20">
        <v>8</v>
      </c>
      <c r="DA52" s="20">
        <v>1000000</v>
      </c>
    </row>
    <row r="53" spans="1:105" ht="15" thickBot="1" x14ac:dyDescent="0.35">
      <c r="A53">
        <v>49</v>
      </c>
      <c r="B53">
        <v>33</v>
      </c>
      <c r="C53">
        <f t="shared" si="18"/>
        <v>-1.7</v>
      </c>
      <c r="D53">
        <f t="shared" si="19"/>
        <v>33.200000000000003</v>
      </c>
      <c r="E53">
        <f t="shared" si="20"/>
        <v>-1.9</v>
      </c>
      <c r="F53">
        <f t="shared" si="29"/>
        <v>2.7194799110210365E-16</v>
      </c>
      <c r="G53" s="13">
        <f>AVERAGE($B$5:$B53)</f>
        <v>28.367346938775512</v>
      </c>
      <c r="H53" s="13">
        <f>AVERAGE($B54:$B$104)</f>
        <v>73.568627450980387</v>
      </c>
      <c r="I53" s="13">
        <f>MAX($B$5:$B53)</f>
        <v>49</v>
      </c>
      <c r="J53" s="13">
        <f>MAX($B54:$B$104)</f>
        <v>99</v>
      </c>
      <c r="K53" s="13">
        <f>MIN($B$5:$B53)</f>
        <v>10</v>
      </c>
      <c r="L53" s="13">
        <f>MIN($B54:$B$104)</f>
        <v>34</v>
      </c>
      <c r="M53" s="13">
        <f>STDEV($B$5:$B53)</f>
        <v>11.046669704694979</v>
      </c>
      <c r="N53" s="13">
        <f>STDEV($B54:$B$104)</f>
        <v>14.898664238059441</v>
      </c>
      <c r="O53" s="13">
        <f>SLOPE($B$5:$B53,$A$5:$A53)</f>
        <v>5.2857142857142811E-2</v>
      </c>
      <c r="P53" s="13">
        <f>SLOPE($B54:$B$104,$A54:$A$104)</f>
        <v>4.0995475113122154E-2</v>
      </c>
      <c r="Q53" s="14">
        <f t="shared" si="21"/>
        <v>45.201280512204875</v>
      </c>
      <c r="R53" s="14">
        <f t="shared" si="22"/>
        <v>50</v>
      </c>
      <c r="S53" s="14">
        <f t="shared" si="23"/>
        <v>24</v>
      </c>
      <c r="T53" s="14">
        <f t="shared" si="24"/>
        <v>3.8519945333644614</v>
      </c>
      <c r="U53" s="14">
        <f t="shared" si="25"/>
        <v>1.1861667744020657E-2</v>
      </c>
      <c r="V53">
        <f>STDEV(COUNT($B$5:B53),COUNT(B54:$B$104))</f>
        <v>1.4142135623730951</v>
      </c>
      <c r="W53">
        <f t="shared" si="26"/>
        <v>80</v>
      </c>
      <c r="X53">
        <f t="shared" si="14"/>
        <v>41</v>
      </c>
      <c r="Y53">
        <f t="shared" si="15"/>
        <v>40</v>
      </c>
      <c r="Z53">
        <f t="shared" si="16"/>
        <v>4</v>
      </c>
      <c r="AA53">
        <f t="shared" si="17"/>
        <v>1</v>
      </c>
      <c r="AB53">
        <f t="shared" si="17"/>
        <v>79</v>
      </c>
      <c r="AC53">
        <v>1000000</v>
      </c>
      <c r="AD53">
        <f t="shared" si="27"/>
        <v>-1.7</v>
      </c>
      <c r="AE53" t="str">
        <f t="shared" si="28"/>
        <v>valid</v>
      </c>
      <c r="AG53" s="19" t="s">
        <v>75</v>
      </c>
      <c r="AH53" s="20">
        <v>72</v>
      </c>
      <c r="AI53" s="20">
        <v>22</v>
      </c>
      <c r="AJ53" s="20">
        <v>41</v>
      </c>
      <c r="AK53" s="20">
        <v>6</v>
      </c>
      <c r="AL53" s="20">
        <v>20</v>
      </c>
      <c r="AM53" s="20">
        <v>1000000</v>
      </c>
      <c r="AS53">
        <f t="shared" si="12"/>
        <v>10</v>
      </c>
      <c r="AT53">
        <f t="shared" si="8"/>
        <v>50</v>
      </c>
      <c r="AU53">
        <f t="shared" si="9"/>
        <v>19</v>
      </c>
      <c r="AV53">
        <f t="shared" si="10"/>
        <v>76</v>
      </c>
      <c r="AW53">
        <f t="shared" si="11"/>
        <v>62</v>
      </c>
      <c r="AX53">
        <f t="shared" si="13"/>
        <v>1000000</v>
      </c>
      <c r="BD53" s="19" t="s">
        <v>75</v>
      </c>
      <c r="BE53" s="20">
        <v>10</v>
      </c>
      <c r="BF53" s="20">
        <v>50</v>
      </c>
      <c r="BG53" s="20">
        <v>19</v>
      </c>
      <c r="BH53" s="20">
        <v>76</v>
      </c>
      <c r="BI53" s="20">
        <v>62</v>
      </c>
      <c r="BJ53" s="20">
        <v>1000000</v>
      </c>
      <c r="BT53" s="19" t="s">
        <v>77</v>
      </c>
      <c r="BU53" s="20">
        <v>68</v>
      </c>
      <c r="BV53" s="20">
        <v>22</v>
      </c>
      <c r="BW53" s="20">
        <v>41</v>
      </c>
      <c r="BX53" s="20">
        <v>9</v>
      </c>
      <c r="BY53" s="20">
        <v>28</v>
      </c>
      <c r="BZ53" s="20">
        <v>71</v>
      </c>
      <c r="CA53" s="20">
        <v>1000000</v>
      </c>
      <c r="CG53">
        <f t="shared" si="1"/>
        <v>14</v>
      </c>
      <c r="CH53">
        <f t="shared" si="2"/>
        <v>50</v>
      </c>
      <c r="CI53">
        <f t="shared" si="3"/>
        <v>19</v>
      </c>
      <c r="CJ53">
        <f t="shared" si="4"/>
        <v>73</v>
      </c>
      <c r="CK53">
        <f t="shared" si="5"/>
        <v>54</v>
      </c>
      <c r="CL53">
        <f t="shared" si="6"/>
        <v>10</v>
      </c>
      <c r="CM53">
        <f t="shared" si="7"/>
        <v>1000000</v>
      </c>
      <c r="CT53" s="19" t="s">
        <v>77</v>
      </c>
      <c r="CU53" s="20">
        <v>14</v>
      </c>
      <c r="CV53" s="20">
        <v>50</v>
      </c>
      <c r="CW53" s="20">
        <v>19</v>
      </c>
      <c r="CX53" s="20">
        <v>73</v>
      </c>
      <c r="CY53" s="20">
        <v>54</v>
      </c>
      <c r="CZ53" s="20">
        <v>10</v>
      </c>
      <c r="DA53" s="20">
        <v>1000000</v>
      </c>
    </row>
    <row r="54" spans="1:105" ht="15" thickBot="1" x14ac:dyDescent="0.35">
      <c r="A54">
        <v>50</v>
      </c>
      <c r="B54">
        <v>34</v>
      </c>
      <c r="C54">
        <f t="shared" si="18"/>
        <v>20.8</v>
      </c>
      <c r="D54">
        <f t="shared" si="19"/>
        <v>34.4</v>
      </c>
      <c r="E54">
        <f t="shared" si="20"/>
        <v>22.1</v>
      </c>
      <c r="F54">
        <f t="shared" si="29"/>
        <v>13.856406460551021</v>
      </c>
      <c r="G54" s="13">
        <f>AVERAGE($B$5:$B54)</f>
        <v>28.48</v>
      </c>
      <c r="H54" s="13">
        <f>AVERAGE($B55:$B$104)</f>
        <v>74.36</v>
      </c>
      <c r="I54" s="13">
        <f>MAX($B$5:$B54)</f>
        <v>49</v>
      </c>
      <c r="J54" s="13">
        <f>MAX($B55:$B$104)</f>
        <v>99</v>
      </c>
      <c r="K54" s="13">
        <f>MIN($B$5:$B54)</f>
        <v>10</v>
      </c>
      <c r="L54" s="13">
        <f>MIN($B55:$B$104)</f>
        <v>51</v>
      </c>
      <c r="M54" s="13">
        <f>STDEV($B$5:$B54)</f>
        <v>10.962347432210395</v>
      </c>
      <c r="N54" s="13">
        <f>STDEV($B55:$B$104)</f>
        <v>13.925105795956158</v>
      </c>
      <c r="O54" s="13">
        <f>SLOPE($B$5:$B54,$A$5:$A54)</f>
        <v>6.3001200480192088E-2</v>
      </c>
      <c r="P54" s="13">
        <f>SLOPE($B55:$B$104,$A55:$A$104)</f>
        <v>-5.3397358943577451E-2</v>
      </c>
      <c r="Q54" s="14">
        <f t="shared" si="21"/>
        <v>45.879999999999995</v>
      </c>
      <c r="R54" s="14">
        <f t="shared" si="22"/>
        <v>50</v>
      </c>
      <c r="S54" s="14">
        <f t="shared" si="23"/>
        <v>41</v>
      </c>
      <c r="T54" s="14">
        <f t="shared" si="24"/>
        <v>2.9627583637457633</v>
      </c>
      <c r="U54" s="14">
        <f t="shared" si="25"/>
        <v>0.11639855942376953</v>
      </c>
      <c r="V54">
        <f>STDEV(COUNT($B$5:B54),COUNT(B55:$B$104))</f>
        <v>0</v>
      </c>
      <c r="W54">
        <f t="shared" si="26"/>
        <v>81</v>
      </c>
      <c r="X54">
        <f t="shared" si="14"/>
        <v>41</v>
      </c>
      <c r="Y54">
        <f t="shared" si="15"/>
        <v>41</v>
      </c>
      <c r="Z54">
        <f t="shared" si="16"/>
        <v>3</v>
      </c>
      <c r="AA54">
        <f t="shared" si="17"/>
        <v>6</v>
      </c>
      <c r="AB54">
        <f t="shared" si="17"/>
        <v>81</v>
      </c>
      <c r="AC54">
        <v>1000000</v>
      </c>
      <c r="AD54">
        <f t="shared" si="27"/>
        <v>20.8</v>
      </c>
      <c r="AE54" t="str">
        <f t="shared" si="28"/>
        <v>valid</v>
      </c>
      <c r="AG54" s="19" t="s">
        <v>76</v>
      </c>
      <c r="AH54" s="20">
        <v>71</v>
      </c>
      <c r="AI54" s="20">
        <v>22</v>
      </c>
      <c r="AJ54" s="20">
        <v>41</v>
      </c>
      <c r="AK54" s="20">
        <v>8</v>
      </c>
      <c r="AL54" s="20">
        <v>25</v>
      </c>
      <c r="AM54" s="20">
        <v>1000000</v>
      </c>
      <c r="AS54">
        <f t="shared" si="12"/>
        <v>11</v>
      </c>
      <c r="AT54">
        <f t="shared" si="8"/>
        <v>50</v>
      </c>
      <c r="AU54">
        <f t="shared" si="9"/>
        <v>19</v>
      </c>
      <c r="AV54">
        <f t="shared" si="10"/>
        <v>74</v>
      </c>
      <c r="AW54">
        <f t="shared" si="11"/>
        <v>57</v>
      </c>
      <c r="AX54">
        <f t="shared" si="13"/>
        <v>1000000</v>
      </c>
      <c r="BD54" s="19" t="s">
        <v>76</v>
      </c>
      <c r="BE54" s="20">
        <v>11</v>
      </c>
      <c r="BF54" s="20">
        <v>50</v>
      </c>
      <c r="BG54" s="20">
        <v>19</v>
      </c>
      <c r="BH54" s="20">
        <v>74</v>
      </c>
      <c r="BI54" s="20">
        <v>57</v>
      </c>
      <c r="BJ54" s="20">
        <v>1000000</v>
      </c>
      <c r="BT54" s="19" t="s">
        <v>78</v>
      </c>
      <c r="BU54" s="20">
        <v>67</v>
      </c>
      <c r="BV54" s="20">
        <v>22</v>
      </c>
      <c r="BW54" s="20">
        <v>41</v>
      </c>
      <c r="BX54" s="20">
        <v>11</v>
      </c>
      <c r="BY54" s="20">
        <v>36</v>
      </c>
      <c r="BZ54" s="20">
        <v>69</v>
      </c>
      <c r="CA54" s="20">
        <v>1000000</v>
      </c>
      <c r="CG54">
        <f t="shared" si="1"/>
        <v>15</v>
      </c>
      <c r="CH54">
        <f t="shared" si="2"/>
        <v>50</v>
      </c>
      <c r="CI54">
        <f t="shared" si="3"/>
        <v>19</v>
      </c>
      <c r="CJ54">
        <f t="shared" si="4"/>
        <v>71</v>
      </c>
      <c r="CK54">
        <f t="shared" si="5"/>
        <v>46</v>
      </c>
      <c r="CL54">
        <f t="shared" si="6"/>
        <v>12</v>
      </c>
      <c r="CM54">
        <f t="shared" si="7"/>
        <v>1000000</v>
      </c>
      <c r="CT54" s="19" t="s">
        <v>78</v>
      </c>
      <c r="CU54" s="20">
        <v>15</v>
      </c>
      <c r="CV54" s="20">
        <v>50</v>
      </c>
      <c r="CW54" s="20">
        <v>19</v>
      </c>
      <c r="CX54" s="20">
        <v>71</v>
      </c>
      <c r="CY54" s="20">
        <v>46</v>
      </c>
      <c r="CZ54" s="20">
        <v>12</v>
      </c>
      <c r="DA54" s="20">
        <v>1000000</v>
      </c>
    </row>
    <row r="55" spans="1:105" ht="15" thickBot="1" x14ac:dyDescent="0.35">
      <c r="A55">
        <v>51</v>
      </c>
      <c r="B55">
        <v>84</v>
      </c>
      <c r="C55">
        <f t="shared" si="18"/>
        <v>-21.7</v>
      </c>
      <c r="D55">
        <f t="shared" si="19"/>
        <v>34.4</v>
      </c>
      <c r="E55">
        <f t="shared" si="20"/>
        <v>-22.4</v>
      </c>
      <c r="F55">
        <f t="shared" si="29"/>
        <v>22.272928261307118</v>
      </c>
      <c r="G55" s="13">
        <f>AVERAGE($B$5:$B55)</f>
        <v>29.568627450980394</v>
      </c>
      <c r="H55" s="13">
        <f>AVERAGE($B56:$B$104)</f>
        <v>74.163265306122454</v>
      </c>
      <c r="I55" s="13">
        <f>MAX($B$5:$B55)</f>
        <v>84</v>
      </c>
      <c r="J55" s="13">
        <f>MAX($B56:$B$104)</f>
        <v>99</v>
      </c>
      <c r="K55" s="13">
        <f>MIN($B$5:$B55)</f>
        <v>10</v>
      </c>
      <c r="L55" s="13">
        <f>MIN($B56:$B$104)</f>
        <v>51</v>
      </c>
      <c r="M55" s="13">
        <f>STDEV($B$5:$B55)</f>
        <v>13.349539171013781</v>
      </c>
      <c r="N55" s="13">
        <f>STDEV($B56:$B$104)</f>
        <v>13.999028148969698</v>
      </c>
      <c r="O55" s="13">
        <f>SLOPE($B$5:$B55,$A$5:$A55)</f>
        <v>0.18497737556561089</v>
      </c>
      <c r="P55" s="13">
        <f>SLOPE($B56:$B$104,$A56:$A$104)</f>
        <v>-3.2142857142857154E-2</v>
      </c>
      <c r="Q55" s="14">
        <f t="shared" si="21"/>
        <v>44.594637855142061</v>
      </c>
      <c r="R55" s="14">
        <f t="shared" si="22"/>
        <v>15</v>
      </c>
      <c r="S55" s="14">
        <f t="shared" si="23"/>
        <v>41</v>
      </c>
      <c r="T55" s="14">
        <f t="shared" si="24"/>
        <v>0.64948897795591698</v>
      </c>
      <c r="U55" s="14">
        <f t="shared" si="25"/>
        <v>0.21712023270846803</v>
      </c>
      <c r="V55">
        <f>STDEV(COUNT($B$5:B55),COUNT(B56:$B$104))</f>
        <v>1.4142135623730951</v>
      </c>
      <c r="W55">
        <f t="shared" si="26"/>
        <v>79</v>
      </c>
      <c r="X55">
        <f t="shared" si="14"/>
        <v>40</v>
      </c>
      <c r="Y55">
        <f t="shared" si="15"/>
        <v>41</v>
      </c>
      <c r="Z55">
        <f t="shared" si="16"/>
        <v>1</v>
      </c>
      <c r="AA55">
        <f t="shared" si="17"/>
        <v>11</v>
      </c>
      <c r="AB55">
        <f t="shared" si="17"/>
        <v>79</v>
      </c>
      <c r="AC55">
        <v>1000000</v>
      </c>
      <c r="AD55">
        <f t="shared" si="27"/>
        <v>-21.7</v>
      </c>
      <c r="AE55" t="str">
        <f t="shared" si="28"/>
        <v>valid</v>
      </c>
      <c r="AG55" s="19" t="s">
        <v>77</v>
      </c>
      <c r="AH55" s="20">
        <v>68</v>
      </c>
      <c r="AI55" s="20">
        <v>22</v>
      </c>
      <c r="AJ55" s="20">
        <v>41</v>
      </c>
      <c r="AK55" s="20">
        <v>9</v>
      </c>
      <c r="AL55" s="20">
        <v>28</v>
      </c>
      <c r="AM55" s="20">
        <v>1000000</v>
      </c>
      <c r="AS55">
        <f t="shared" si="12"/>
        <v>14</v>
      </c>
      <c r="AT55">
        <f t="shared" si="8"/>
        <v>50</v>
      </c>
      <c r="AU55">
        <f t="shared" si="9"/>
        <v>19</v>
      </c>
      <c r="AV55">
        <f t="shared" si="10"/>
        <v>73</v>
      </c>
      <c r="AW55">
        <f t="shared" si="11"/>
        <v>54</v>
      </c>
      <c r="AX55">
        <f t="shared" si="13"/>
        <v>1000000</v>
      </c>
      <c r="BD55" s="19" t="s">
        <v>77</v>
      </c>
      <c r="BE55" s="20">
        <v>14</v>
      </c>
      <c r="BF55" s="20">
        <v>50</v>
      </c>
      <c r="BG55" s="20">
        <v>19</v>
      </c>
      <c r="BH55" s="20">
        <v>73</v>
      </c>
      <c r="BI55" s="20">
        <v>54</v>
      </c>
      <c r="BJ55" s="20">
        <v>1000000</v>
      </c>
      <c r="BT55" s="19" t="s">
        <v>79</v>
      </c>
      <c r="BU55" s="20">
        <v>66</v>
      </c>
      <c r="BV55" s="20">
        <v>22</v>
      </c>
      <c r="BW55" s="20">
        <v>41</v>
      </c>
      <c r="BX55" s="20">
        <v>12</v>
      </c>
      <c r="BY55" s="20">
        <v>46</v>
      </c>
      <c r="BZ55" s="20">
        <v>67</v>
      </c>
      <c r="CA55" s="20">
        <v>1000000</v>
      </c>
      <c r="CG55">
        <f t="shared" si="1"/>
        <v>16</v>
      </c>
      <c r="CH55">
        <f t="shared" si="2"/>
        <v>50</v>
      </c>
      <c r="CI55">
        <f t="shared" si="3"/>
        <v>19</v>
      </c>
      <c r="CJ55">
        <f t="shared" si="4"/>
        <v>70</v>
      </c>
      <c r="CK55">
        <f t="shared" si="5"/>
        <v>36</v>
      </c>
      <c r="CL55">
        <f t="shared" si="6"/>
        <v>14</v>
      </c>
      <c r="CM55">
        <f t="shared" si="7"/>
        <v>1000000</v>
      </c>
      <c r="CT55" s="19" t="s">
        <v>79</v>
      </c>
      <c r="CU55" s="20">
        <v>16</v>
      </c>
      <c r="CV55" s="20">
        <v>50</v>
      </c>
      <c r="CW55" s="20">
        <v>19</v>
      </c>
      <c r="CX55" s="20">
        <v>70</v>
      </c>
      <c r="CY55" s="20">
        <v>36</v>
      </c>
      <c r="CZ55" s="20">
        <v>14</v>
      </c>
      <c r="DA55" s="20">
        <v>1000000</v>
      </c>
    </row>
    <row r="56" spans="1:105" ht="15" thickBot="1" x14ac:dyDescent="0.35">
      <c r="A56">
        <v>52</v>
      </c>
      <c r="B56">
        <v>96</v>
      </c>
      <c r="C56">
        <f t="shared" si="18"/>
        <v>-24.2</v>
      </c>
      <c r="D56">
        <f t="shared" si="19"/>
        <v>33.4</v>
      </c>
      <c r="E56">
        <f t="shared" si="20"/>
        <v>-25.9</v>
      </c>
      <c r="F56">
        <f t="shared" si="29"/>
        <v>26.759733431656851</v>
      </c>
      <c r="G56" s="13">
        <f>AVERAGE($B$5:$B56)</f>
        <v>30.846153846153847</v>
      </c>
      <c r="H56" s="13">
        <f>AVERAGE($B57:$B$104)</f>
        <v>73.708333333333329</v>
      </c>
      <c r="I56" s="13">
        <f>MAX($B$5:$B56)</f>
        <v>96</v>
      </c>
      <c r="J56" s="13">
        <f>MAX($B57:$B$104)</f>
        <v>99</v>
      </c>
      <c r="K56" s="13">
        <f>MIN($B$5:$B56)</f>
        <v>10</v>
      </c>
      <c r="L56" s="13">
        <f>MIN($B57:$B$104)</f>
        <v>51</v>
      </c>
      <c r="M56" s="13">
        <f>STDEV($B$5:$B56)</f>
        <v>16.111601733137519</v>
      </c>
      <c r="N56" s="13">
        <f>STDEV($B57:$B$104)</f>
        <v>13.776264406322477</v>
      </c>
      <c r="O56" s="13">
        <f>SLOPE($B$5:$B56,$A$5:$A56)</f>
        <v>0.31913258772304287</v>
      </c>
      <c r="P56" s="13">
        <f>SLOPE($B57:$B$104,$A57:$A$104)</f>
        <v>2.3881893182805054E-2</v>
      </c>
      <c r="Q56" s="14">
        <f t="shared" si="21"/>
        <v>42.862179487179482</v>
      </c>
      <c r="R56" s="14">
        <f t="shared" si="22"/>
        <v>3</v>
      </c>
      <c r="S56" s="14">
        <f t="shared" si="23"/>
        <v>41</v>
      </c>
      <c r="T56" s="14">
        <f t="shared" si="24"/>
        <v>2.3353373268150417</v>
      </c>
      <c r="U56" s="14">
        <f t="shared" si="25"/>
        <v>0.29525069454023783</v>
      </c>
      <c r="V56">
        <f>STDEV(COUNT($B$5:B56),COUNT(B57:$B$104))</f>
        <v>2.8284271247461903</v>
      </c>
      <c r="W56">
        <f t="shared" si="26"/>
        <v>75</v>
      </c>
      <c r="X56">
        <f t="shared" si="14"/>
        <v>33</v>
      </c>
      <c r="Y56">
        <f t="shared" si="15"/>
        <v>41</v>
      </c>
      <c r="Z56">
        <f t="shared" si="16"/>
        <v>2</v>
      </c>
      <c r="AA56">
        <f t="shared" si="17"/>
        <v>16</v>
      </c>
      <c r="AB56">
        <f t="shared" si="17"/>
        <v>77</v>
      </c>
      <c r="AC56">
        <v>1000000</v>
      </c>
      <c r="AD56">
        <f t="shared" si="27"/>
        <v>-24.2</v>
      </c>
      <c r="AE56" t="str">
        <f t="shared" si="28"/>
        <v>valid</v>
      </c>
      <c r="AG56" s="19" t="s">
        <v>78</v>
      </c>
      <c r="AH56" s="20">
        <v>67</v>
      </c>
      <c r="AI56" s="20">
        <v>22</v>
      </c>
      <c r="AJ56" s="20">
        <v>41</v>
      </c>
      <c r="AK56" s="20">
        <v>11</v>
      </c>
      <c r="AL56" s="20">
        <v>36</v>
      </c>
      <c r="AM56" s="20">
        <v>1000000</v>
      </c>
      <c r="AS56">
        <f t="shared" si="12"/>
        <v>15</v>
      </c>
      <c r="AT56">
        <f t="shared" si="8"/>
        <v>50</v>
      </c>
      <c r="AU56">
        <f t="shared" si="9"/>
        <v>19</v>
      </c>
      <c r="AV56">
        <f t="shared" si="10"/>
        <v>71</v>
      </c>
      <c r="AW56">
        <f t="shared" si="11"/>
        <v>46</v>
      </c>
      <c r="AX56">
        <f t="shared" si="13"/>
        <v>1000000</v>
      </c>
      <c r="BD56" s="19" t="s">
        <v>78</v>
      </c>
      <c r="BE56" s="20">
        <v>15</v>
      </c>
      <c r="BF56" s="20">
        <v>50</v>
      </c>
      <c r="BG56" s="20">
        <v>19</v>
      </c>
      <c r="BH56" s="20">
        <v>71</v>
      </c>
      <c r="BI56" s="20">
        <v>46</v>
      </c>
      <c r="BJ56" s="20">
        <v>1000000</v>
      </c>
      <c r="BT56" s="19" t="s">
        <v>80</v>
      </c>
      <c r="BU56" s="20">
        <v>64</v>
      </c>
      <c r="BV56" s="20">
        <v>22</v>
      </c>
      <c r="BW56" s="20">
        <v>41</v>
      </c>
      <c r="BX56" s="20">
        <v>13</v>
      </c>
      <c r="BY56" s="20">
        <v>49</v>
      </c>
      <c r="BZ56" s="20">
        <v>65</v>
      </c>
      <c r="CA56" s="20">
        <v>1000000</v>
      </c>
      <c r="CG56">
        <f t="shared" si="1"/>
        <v>18</v>
      </c>
      <c r="CH56">
        <f t="shared" si="2"/>
        <v>50</v>
      </c>
      <c r="CI56">
        <f t="shared" si="3"/>
        <v>19</v>
      </c>
      <c r="CJ56">
        <f t="shared" si="4"/>
        <v>69</v>
      </c>
      <c r="CK56">
        <f t="shared" si="5"/>
        <v>33</v>
      </c>
      <c r="CL56">
        <f t="shared" si="6"/>
        <v>16</v>
      </c>
      <c r="CM56">
        <f t="shared" si="7"/>
        <v>1000000</v>
      </c>
      <c r="CT56" s="19" t="s">
        <v>80</v>
      </c>
      <c r="CU56" s="20">
        <v>18</v>
      </c>
      <c r="CV56" s="20">
        <v>50</v>
      </c>
      <c r="CW56" s="20">
        <v>19</v>
      </c>
      <c r="CX56" s="20">
        <v>69</v>
      </c>
      <c r="CY56" s="20">
        <v>33</v>
      </c>
      <c r="CZ56" s="20">
        <v>16</v>
      </c>
      <c r="DA56" s="20">
        <v>1000000</v>
      </c>
    </row>
    <row r="57" spans="1:105" ht="15" thickBot="1" x14ac:dyDescent="0.35">
      <c r="A57">
        <v>53</v>
      </c>
      <c r="B57">
        <v>98</v>
      </c>
      <c r="C57">
        <f t="shared" si="18"/>
        <v>-1.7</v>
      </c>
      <c r="D57">
        <f t="shared" si="19"/>
        <v>32.200000000000003</v>
      </c>
      <c r="E57">
        <f t="shared" si="20"/>
        <v>-1.9</v>
      </c>
      <c r="F57">
        <f t="shared" si="29"/>
        <v>12.964695651396269</v>
      </c>
      <c r="G57" s="13">
        <f>AVERAGE($B$5:$B57)</f>
        <v>32.113207547169814</v>
      </c>
      <c r="H57" s="13">
        <f>AVERAGE($B58:$B$104)</f>
        <v>73.191489361702125</v>
      </c>
      <c r="I57" s="13">
        <f>MAX($B$5:$B57)</f>
        <v>98</v>
      </c>
      <c r="J57" s="13">
        <f>MAX($B58:$B$104)</f>
        <v>99</v>
      </c>
      <c r="K57" s="13">
        <f>MIN($B$5:$B57)</f>
        <v>10</v>
      </c>
      <c r="L57" s="13">
        <f>MIN($B58:$B$104)</f>
        <v>51</v>
      </c>
      <c r="M57" s="13">
        <f>STDEV($B$5:$B57)</f>
        <v>18.430389178826879</v>
      </c>
      <c r="N57" s="13">
        <f>STDEV($B58:$B$104)</f>
        <v>13.446574313819053</v>
      </c>
      <c r="O57" s="13">
        <f>SLOPE($B$5:$B57,$A$5:$A57)</f>
        <v>0.44218674407353653</v>
      </c>
      <c r="P57" s="13">
        <f>SLOPE($B58:$B$104,$A58:$A$104)</f>
        <v>9.2853839037927807E-2</v>
      </c>
      <c r="Q57" s="14">
        <f t="shared" si="21"/>
        <v>41.078281814532311</v>
      </c>
      <c r="R57" s="14">
        <f t="shared" si="22"/>
        <v>1</v>
      </c>
      <c r="S57" s="14">
        <f t="shared" si="23"/>
        <v>41</v>
      </c>
      <c r="T57" s="14">
        <f t="shared" si="24"/>
        <v>4.983814865007826</v>
      </c>
      <c r="U57" s="14">
        <f t="shared" si="25"/>
        <v>0.34933290503560871</v>
      </c>
      <c r="V57">
        <f>STDEV(COUNT($B$5:B57),COUNT(B58:$B$104))</f>
        <v>4.2426406871192848</v>
      </c>
      <c r="W57">
        <f t="shared" si="26"/>
        <v>72</v>
      </c>
      <c r="X57">
        <f t="shared" si="14"/>
        <v>22</v>
      </c>
      <c r="Y57">
        <f t="shared" si="15"/>
        <v>41</v>
      </c>
      <c r="Z57">
        <f t="shared" si="16"/>
        <v>6</v>
      </c>
      <c r="AA57">
        <f t="shared" si="17"/>
        <v>20</v>
      </c>
      <c r="AB57">
        <f t="shared" si="17"/>
        <v>75</v>
      </c>
      <c r="AC57">
        <v>1000000</v>
      </c>
      <c r="AD57">
        <f t="shared" si="27"/>
        <v>-1.7</v>
      </c>
      <c r="AE57" t="str">
        <f t="shared" si="28"/>
        <v>valid</v>
      </c>
      <c r="AG57" s="19" t="s">
        <v>79</v>
      </c>
      <c r="AH57" s="20">
        <v>66</v>
      </c>
      <c r="AI57" s="20">
        <v>22</v>
      </c>
      <c r="AJ57" s="20">
        <v>41</v>
      </c>
      <c r="AK57" s="20">
        <v>12</v>
      </c>
      <c r="AL57" s="20">
        <v>46</v>
      </c>
      <c r="AM57" s="20">
        <v>1000000</v>
      </c>
      <c r="AS57">
        <f t="shared" si="12"/>
        <v>16</v>
      </c>
      <c r="AT57">
        <f t="shared" si="8"/>
        <v>50</v>
      </c>
      <c r="AU57">
        <f t="shared" si="9"/>
        <v>19</v>
      </c>
      <c r="AV57">
        <f t="shared" si="10"/>
        <v>70</v>
      </c>
      <c r="AW57">
        <f t="shared" si="11"/>
        <v>36</v>
      </c>
      <c r="AX57">
        <f t="shared" si="13"/>
        <v>1000000</v>
      </c>
      <c r="BD57" s="19" t="s">
        <v>79</v>
      </c>
      <c r="BE57" s="20">
        <v>16</v>
      </c>
      <c r="BF57" s="20">
        <v>50</v>
      </c>
      <c r="BG57" s="20">
        <v>19</v>
      </c>
      <c r="BH57" s="20">
        <v>70</v>
      </c>
      <c r="BI57" s="20">
        <v>36</v>
      </c>
      <c r="BJ57" s="20">
        <v>1000000</v>
      </c>
      <c r="BT57" s="19" t="s">
        <v>81</v>
      </c>
      <c r="BU57" s="20">
        <v>62</v>
      </c>
      <c r="BV57" s="20">
        <v>22</v>
      </c>
      <c r="BW57" s="20">
        <v>41</v>
      </c>
      <c r="BX57" s="20">
        <v>15</v>
      </c>
      <c r="BY57" s="20">
        <v>50</v>
      </c>
      <c r="BZ57" s="20">
        <v>63</v>
      </c>
      <c r="CA57" s="20">
        <v>1000000</v>
      </c>
      <c r="CG57">
        <f t="shared" si="1"/>
        <v>20</v>
      </c>
      <c r="CH57">
        <f t="shared" si="2"/>
        <v>50</v>
      </c>
      <c r="CI57">
        <f t="shared" si="3"/>
        <v>19</v>
      </c>
      <c r="CJ57">
        <f t="shared" si="4"/>
        <v>67</v>
      </c>
      <c r="CK57">
        <f t="shared" si="5"/>
        <v>32</v>
      </c>
      <c r="CL57">
        <f t="shared" si="6"/>
        <v>18</v>
      </c>
      <c r="CM57">
        <f t="shared" si="7"/>
        <v>1000000</v>
      </c>
      <c r="CT57" s="19" t="s">
        <v>81</v>
      </c>
      <c r="CU57" s="20">
        <v>20</v>
      </c>
      <c r="CV57" s="20">
        <v>50</v>
      </c>
      <c r="CW57" s="20">
        <v>19</v>
      </c>
      <c r="CX57" s="20">
        <v>67</v>
      </c>
      <c r="CY57" s="20">
        <v>32</v>
      </c>
      <c r="CZ57" s="20">
        <v>18</v>
      </c>
      <c r="DA57" s="20">
        <v>1000000</v>
      </c>
    </row>
    <row r="58" spans="1:105" ht="15" thickBot="1" x14ac:dyDescent="0.35">
      <c r="A58">
        <v>54</v>
      </c>
      <c r="B58">
        <v>59</v>
      </c>
      <c r="C58">
        <f t="shared" si="18"/>
        <v>-1.7</v>
      </c>
      <c r="D58">
        <f t="shared" si="19"/>
        <v>33.4</v>
      </c>
      <c r="E58">
        <f t="shared" si="20"/>
        <v>-1.9</v>
      </c>
      <c r="F58">
        <f t="shared" si="29"/>
        <v>13.856406460551019</v>
      </c>
      <c r="G58" s="13">
        <f>AVERAGE($B$5:$B58)</f>
        <v>32.611111111111114</v>
      </c>
      <c r="H58" s="13">
        <f>AVERAGE($B59:$B$104)</f>
        <v>73.5</v>
      </c>
      <c r="I58" s="13">
        <f>MAX($B$5:$B58)</f>
        <v>98</v>
      </c>
      <c r="J58" s="13">
        <f>MAX($B59:$B$104)</f>
        <v>99</v>
      </c>
      <c r="K58" s="13">
        <f>MIN($B$5:$B58)</f>
        <v>10</v>
      </c>
      <c r="L58" s="13">
        <f>MIN($B59:$B$104)</f>
        <v>51</v>
      </c>
      <c r="M58" s="13">
        <f>STDEV($B$5:$B58)</f>
        <v>18.618733380775467</v>
      </c>
      <c r="N58" s="13">
        <f>STDEV($B59:$B$104)</f>
        <v>13.425928480204099</v>
      </c>
      <c r="O58" s="13">
        <f>SLOPE($B$5:$B58,$A$5:$A58)</f>
        <v>0.47238421955403093</v>
      </c>
      <c r="P58" s="13">
        <f>SLOPE($B59:$B$104,$A59:$A$104)</f>
        <v>5.7909343200740059E-2</v>
      </c>
      <c r="Q58" s="14">
        <f t="shared" si="21"/>
        <v>40.888888888888886</v>
      </c>
      <c r="R58" s="14">
        <f t="shared" si="22"/>
        <v>1</v>
      </c>
      <c r="S58" s="14">
        <f t="shared" si="23"/>
        <v>41</v>
      </c>
      <c r="T58" s="14">
        <f t="shared" si="24"/>
        <v>5.1928049005713675</v>
      </c>
      <c r="U58" s="14">
        <f t="shared" si="25"/>
        <v>0.41447487635329089</v>
      </c>
      <c r="V58">
        <f>STDEV(COUNT($B$5:B58),COUNT(B59:$B$104))</f>
        <v>5.6568542494923806</v>
      </c>
      <c r="W58">
        <f t="shared" si="26"/>
        <v>71</v>
      </c>
      <c r="X58">
        <f t="shared" si="14"/>
        <v>22</v>
      </c>
      <c r="Y58">
        <f t="shared" si="15"/>
        <v>41</v>
      </c>
      <c r="Z58">
        <f t="shared" si="16"/>
        <v>8</v>
      </c>
      <c r="AA58">
        <f t="shared" si="17"/>
        <v>25</v>
      </c>
      <c r="AB58">
        <f t="shared" si="17"/>
        <v>73</v>
      </c>
      <c r="AC58">
        <v>1000000</v>
      </c>
      <c r="AD58">
        <f t="shared" si="27"/>
        <v>-1.7</v>
      </c>
      <c r="AE58" t="str">
        <f t="shared" si="28"/>
        <v>valid</v>
      </c>
      <c r="AG58" s="19" t="s">
        <v>80</v>
      </c>
      <c r="AH58" s="20">
        <v>64</v>
      </c>
      <c r="AI58" s="20">
        <v>22</v>
      </c>
      <c r="AJ58" s="20">
        <v>41</v>
      </c>
      <c r="AK58" s="20">
        <v>13</v>
      </c>
      <c r="AL58" s="20">
        <v>49</v>
      </c>
      <c r="AM58" s="20">
        <v>1000000</v>
      </c>
      <c r="AS58">
        <f t="shared" si="12"/>
        <v>18</v>
      </c>
      <c r="AT58">
        <f t="shared" si="8"/>
        <v>50</v>
      </c>
      <c r="AU58">
        <f t="shared" si="9"/>
        <v>19</v>
      </c>
      <c r="AV58">
        <f t="shared" si="10"/>
        <v>69</v>
      </c>
      <c r="AW58">
        <f t="shared" si="11"/>
        <v>33</v>
      </c>
      <c r="AX58">
        <f t="shared" si="13"/>
        <v>1000000</v>
      </c>
      <c r="BD58" s="19" t="s">
        <v>80</v>
      </c>
      <c r="BE58" s="20">
        <v>18</v>
      </c>
      <c r="BF58" s="20">
        <v>50</v>
      </c>
      <c r="BG58" s="20">
        <v>19</v>
      </c>
      <c r="BH58" s="20">
        <v>69</v>
      </c>
      <c r="BI58" s="20">
        <v>33</v>
      </c>
      <c r="BJ58" s="20">
        <v>1000000</v>
      </c>
      <c r="BT58" s="19" t="s">
        <v>82</v>
      </c>
      <c r="BU58" s="20">
        <v>61</v>
      </c>
      <c r="BV58" s="20">
        <v>22</v>
      </c>
      <c r="BW58" s="20">
        <v>41</v>
      </c>
      <c r="BX58" s="20">
        <v>16</v>
      </c>
      <c r="BY58" s="20">
        <v>52</v>
      </c>
      <c r="BZ58" s="20">
        <v>61</v>
      </c>
      <c r="CA58" s="20">
        <v>1000000</v>
      </c>
      <c r="CG58">
        <f t="shared" si="1"/>
        <v>21</v>
      </c>
      <c r="CH58">
        <f t="shared" si="2"/>
        <v>50</v>
      </c>
      <c r="CI58">
        <f t="shared" si="3"/>
        <v>19</v>
      </c>
      <c r="CJ58">
        <f t="shared" si="4"/>
        <v>66</v>
      </c>
      <c r="CK58">
        <f t="shared" si="5"/>
        <v>30</v>
      </c>
      <c r="CL58">
        <f t="shared" si="6"/>
        <v>20</v>
      </c>
      <c r="CM58">
        <f t="shared" si="7"/>
        <v>1000000</v>
      </c>
      <c r="CT58" s="19" t="s">
        <v>82</v>
      </c>
      <c r="CU58" s="20">
        <v>21</v>
      </c>
      <c r="CV58" s="20">
        <v>50</v>
      </c>
      <c r="CW58" s="20">
        <v>19</v>
      </c>
      <c r="CX58" s="20">
        <v>66</v>
      </c>
      <c r="CY58" s="20">
        <v>30</v>
      </c>
      <c r="CZ58" s="20">
        <v>20</v>
      </c>
      <c r="DA58" s="20">
        <v>1000000</v>
      </c>
    </row>
    <row r="59" spans="1:105" ht="15" thickBot="1" x14ac:dyDescent="0.35">
      <c r="A59">
        <v>55</v>
      </c>
      <c r="B59">
        <v>82</v>
      </c>
      <c r="C59">
        <f t="shared" si="18"/>
        <v>-1.7</v>
      </c>
      <c r="D59">
        <f t="shared" si="19"/>
        <v>33.6</v>
      </c>
      <c r="E59">
        <f t="shared" si="20"/>
        <v>-1.9</v>
      </c>
      <c r="F59">
        <f t="shared" si="29"/>
        <v>2.7194799110210365E-16</v>
      </c>
      <c r="G59" s="13">
        <f>AVERAGE($B$5:$B59)</f>
        <v>33.509090909090908</v>
      </c>
      <c r="H59" s="13">
        <f>AVERAGE($B60:$B$104)</f>
        <v>73.311111111111117</v>
      </c>
      <c r="I59" s="13">
        <f>MAX($B$5:$B59)</f>
        <v>98</v>
      </c>
      <c r="J59" s="13">
        <f>MAX($B60:$B$104)</f>
        <v>99</v>
      </c>
      <c r="K59" s="13">
        <f>MIN($B$5:$B59)</f>
        <v>10</v>
      </c>
      <c r="L59" s="13">
        <f>MIN($B60:$B$104)</f>
        <v>51</v>
      </c>
      <c r="M59" s="13">
        <f>STDEV($B$5:$B59)</f>
        <v>19.610912237524261</v>
      </c>
      <c r="N59" s="13">
        <f>STDEV($B60:$B$104)</f>
        <v>13.515684865138631</v>
      </c>
      <c r="O59" s="13">
        <f>SLOPE($B$5:$B59,$A$5:$A59)</f>
        <v>0.54329004329004338</v>
      </c>
      <c r="P59" s="13">
        <f>SLOPE($B60:$B$104,$A60:$A$104)</f>
        <v>8.7615283267457156E-2</v>
      </c>
      <c r="Q59" s="14">
        <f t="shared" si="21"/>
        <v>39.802020202020209</v>
      </c>
      <c r="R59" s="14">
        <f t="shared" si="22"/>
        <v>1</v>
      </c>
      <c r="S59" s="14">
        <f t="shared" si="23"/>
        <v>41</v>
      </c>
      <c r="T59" s="14">
        <f t="shared" si="24"/>
        <v>6.0952273723856294</v>
      </c>
      <c r="U59" s="14">
        <f t="shared" si="25"/>
        <v>0.45567476002258622</v>
      </c>
      <c r="V59">
        <f>STDEV(COUNT($B$5:B59),COUNT(B60:$B$104))</f>
        <v>7.0710678118654755</v>
      </c>
      <c r="W59">
        <f t="shared" si="26"/>
        <v>68</v>
      </c>
      <c r="X59">
        <f t="shared" si="14"/>
        <v>22</v>
      </c>
      <c r="Y59">
        <f t="shared" si="15"/>
        <v>41</v>
      </c>
      <c r="Z59">
        <f t="shared" si="16"/>
        <v>9</v>
      </c>
      <c r="AA59">
        <f t="shared" si="17"/>
        <v>28</v>
      </c>
      <c r="AB59">
        <f t="shared" si="17"/>
        <v>71</v>
      </c>
      <c r="AC59">
        <v>1000000</v>
      </c>
      <c r="AD59">
        <f t="shared" si="27"/>
        <v>-1.7</v>
      </c>
      <c r="AE59" t="str">
        <f t="shared" si="28"/>
        <v>valid</v>
      </c>
      <c r="AG59" s="19" t="s">
        <v>81</v>
      </c>
      <c r="AH59" s="20">
        <v>62</v>
      </c>
      <c r="AI59" s="20">
        <v>22</v>
      </c>
      <c r="AJ59" s="20">
        <v>41</v>
      </c>
      <c r="AK59" s="20">
        <v>15</v>
      </c>
      <c r="AL59" s="20">
        <v>50</v>
      </c>
      <c r="AM59" s="20">
        <v>1000000</v>
      </c>
      <c r="AS59">
        <f t="shared" si="12"/>
        <v>20</v>
      </c>
      <c r="AT59">
        <f t="shared" si="8"/>
        <v>50</v>
      </c>
      <c r="AU59">
        <f t="shared" si="9"/>
        <v>19</v>
      </c>
      <c r="AV59">
        <f t="shared" si="10"/>
        <v>67</v>
      </c>
      <c r="AW59">
        <f t="shared" si="11"/>
        <v>32</v>
      </c>
      <c r="AX59">
        <f t="shared" si="13"/>
        <v>1000000</v>
      </c>
      <c r="BD59" s="19" t="s">
        <v>81</v>
      </c>
      <c r="BE59" s="20">
        <v>20</v>
      </c>
      <c r="BF59" s="20">
        <v>50</v>
      </c>
      <c r="BG59" s="20">
        <v>19</v>
      </c>
      <c r="BH59" s="20">
        <v>67</v>
      </c>
      <c r="BI59" s="20">
        <v>32</v>
      </c>
      <c r="BJ59" s="20">
        <v>1000000</v>
      </c>
      <c r="BT59" s="19" t="s">
        <v>83</v>
      </c>
      <c r="BU59" s="20">
        <v>58</v>
      </c>
      <c r="BV59" s="20">
        <v>22</v>
      </c>
      <c r="BW59" s="20">
        <v>41</v>
      </c>
      <c r="BX59" s="20">
        <v>17</v>
      </c>
      <c r="BY59" s="20">
        <v>58</v>
      </c>
      <c r="BZ59" s="20">
        <v>59</v>
      </c>
      <c r="CA59" s="20">
        <v>1000000</v>
      </c>
      <c r="CG59">
        <f t="shared" si="1"/>
        <v>24</v>
      </c>
      <c r="CH59">
        <f t="shared" si="2"/>
        <v>50</v>
      </c>
      <c r="CI59">
        <f t="shared" si="3"/>
        <v>19</v>
      </c>
      <c r="CJ59">
        <f t="shared" si="4"/>
        <v>65</v>
      </c>
      <c r="CK59">
        <f t="shared" si="5"/>
        <v>24</v>
      </c>
      <c r="CL59">
        <f t="shared" si="6"/>
        <v>22</v>
      </c>
      <c r="CM59">
        <f t="shared" si="7"/>
        <v>1000000</v>
      </c>
      <c r="CT59" s="19" t="s">
        <v>83</v>
      </c>
      <c r="CU59" s="20">
        <v>24</v>
      </c>
      <c r="CV59" s="20">
        <v>50</v>
      </c>
      <c r="CW59" s="20">
        <v>19</v>
      </c>
      <c r="CX59" s="20">
        <v>65</v>
      </c>
      <c r="CY59" s="20">
        <v>24</v>
      </c>
      <c r="CZ59" s="20">
        <v>22</v>
      </c>
      <c r="DA59" s="20">
        <v>1000000</v>
      </c>
    </row>
    <row r="60" spans="1:105" ht="15" thickBot="1" x14ac:dyDescent="0.35">
      <c r="A60">
        <v>56</v>
      </c>
      <c r="B60">
        <v>68</v>
      </c>
      <c r="C60">
        <f t="shared" si="18"/>
        <v>-1.7</v>
      </c>
      <c r="D60">
        <f t="shared" si="19"/>
        <v>35.4</v>
      </c>
      <c r="E60">
        <f t="shared" si="20"/>
        <v>-1.9</v>
      </c>
      <c r="F60">
        <f t="shared" si="29"/>
        <v>2.7194799110210365E-16</v>
      </c>
      <c r="G60" s="13">
        <f>AVERAGE($B$5:$B60)</f>
        <v>34.125</v>
      </c>
      <c r="H60" s="13">
        <f>AVERAGE($B61:$B$104)</f>
        <v>73.431818181818187</v>
      </c>
      <c r="I60" s="13">
        <f>MAX($B$5:$B60)</f>
        <v>98</v>
      </c>
      <c r="J60" s="13">
        <f>MAX($B61:$B$104)</f>
        <v>99</v>
      </c>
      <c r="K60" s="13">
        <f>MIN($B$5:$B60)</f>
        <v>10</v>
      </c>
      <c r="L60" s="13">
        <f>MIN($B61:$B$104)</f>
        <v>51</v>
      </c>
      <c r="M60" s="13">
        <f>STDEV($B$5:$B60)</f>
        <v>19.970944803980515</v>
      </c>
      <c r="N60" s="13">
        <f>STDEV($B61:$B$104)</f>
        <v>13.647382792405734</v>
      </c>
      <c r="O60" s="13">
        <f>SLOPE($B$5:$B60,$A$5:$A60)</f>
        <v>0.57952836637047167</v>
      </c>
      <c r="P60" s="13">
        <f>SLOPE($B61:$B$104,$A61:$A$104)</f>
        <v>7.6885130373502461E-2</v>
      </c>
      <c r="Q60" s="14">
        <f t="shared" si="21"/>
        <v>39.306818181818187</v>
      </c>
      <c r="R60" s="14">
        <f t="shared" si="22"/>
        <v>1</v>
      </c>
      <c r="S60" s="14">
        <f t="shared" si="23"/>
        <v>41</v>
      </c>
      <c r="T60" s="14">
        <f t="shared" si="24"/>
        <v>6.323562011574781</v>
      </c>
      <c r="U60" s="14">
        <f t="shared" si="25"/>
        <v>0.50264323599696925</v>
      </c>
      <c r="V60">
        <f>STDEV(COUNT($B$5:B60),COUNT(B61:$B$104))</f>
        <v>8.4852813742385695</v>
      </c>
      <c r="W60">
        <f t="shared" si="26"/>
        <v>67</v>
      </c>
      <c r="X60">
        <f t="shared" si="14"/>
        <v>22</v>
      </c>
      <c r="Y60">
        <f t="shared" si="15"/>
        <v>41</v>
      </c>
      <c r="Z60">
        <f t="shared" si="16"/>
        <v>11</v>
      </c>
      <c r="AA60">
        <f t="shared" si="17"/>
        <v>36</v>
      </c>
      <c r="AB60">
        <f t="shared" si="17"/>
        <v>69</v>
      </c>
      <c r="AC60">
        <v>1000000</v>
      </c>
      <c r="AD60">
        <f t="shared" si="27"/>
        <v>-1.7</v>
      </c>
      <c r="AE60" t="str">
        <f t="shared" si="28"/>
        <v>valid</v>
      </c>
      <c r="AG60" s="19" t="s">
        <v>82</v>
      </c>
      <c r="AH60" s="20">
        <v>61</v>
      </c>
      <c r="AI60" s="20">
        <v>22</v>
      </c>
      <c r="AJ60" s="20">
        <v>41</v>
      </c>
      <c r="AK60" s="20">
        <v>16</v>
      </c>
      <c r="AL60" s="20">
        <v>52</v>
      </c>
      <c r="AM60" s="20">
        <v>1000000</v>
      </c>
      <c r="AS60">
        <f t="shared" si="12"/>
        <v>21</v>
      </c>
      <c r="AT60">
        <f t="shared" si="8"/>
        <v>50</v>
      </c>
      <c r="AU60">
        <f t="shared" si="9"/>
        <v>19</v>
      </c>
      <c r="AV60">
        <f t="shared" si="10"/>
        <v>66</v>
      </c>
      <c r="AW60">
        <f t="shared" si="11"/>
        <v>30</v>
      </c>
      <c r="AX60">
        <f t="shared" si="13"/>
        <v>1000000</v>
      </c>
      <c r="BD60" s="19" t="s">
        <v>82</v>
      </c>
      <c r="BE60" s="20">
        <v>21</v>
      </c>
      <c r="BF60" s="20">
        <v>50</v>
      </c>
      <c r="BG60" s="20">
        <v>19</v>
      </c>
      <c r="BH60" s="20">
        <v>66</v>
      </c>
      <c r="BI60" s="20">
        <v>30</v>
      </c>
      <c r="BJ60" s="20">
        <v>1000000</v>
      </c>
      <c r="BT60" s="19" t="s">
        <v>84</v>
      </c>
      <c r="BU60" s="20">
        <v>59</v>
      </c>
      <c r="BV60" s="20">
        <v>22</v>
      </c>
      <c r="BW60" s="20">
        <v>41</v>
      </c>
      <c r="BX60" s="20">
        <v>18</v>
      </c>
      <c r="BY60" s="20">
        <v>63</v>
      </c>
      <c r="BZ60" s="20">
        <v>57</v>
      </c>
      <c r="CA60" s="20">
        <v>1000000</v>
      </c>
      <c r="CG60">
        <f t="shared" si="1"/>
        <v>23</v>
      </c>
      <c r="CH60">
        <f t="shared" si="2"/>
        <v>50</v>
      </c>
      <c r="CI60">
        <f t="shared" si="3"/>
        <v>19</v>
      </c>
      <c r="CJ60">
        <f t="shared" si="4"/>
        <v>64</v>
      </c>
      <c r="CK60">
        <f t="shared" si="5"/>
        <v>19</v>
      </c>
      <c r="CL60">
        <f t="shared" si="6"/>
        <v>24</v>
      </c>
      <c r="CM60">
        <f t="shared" si="7"/>
        <v>1000000</v>
      </c>
      <c r="CT60" s="19" t="s">
        <v>84</v>
      </c>
      <c r="CU60" s="20">
        <v>23</v>
      </c>
      <c r="CV60" s="20">
        <v>50</v>
      </c>
      <c r="CW60" s="20">
        <v>19</v>
      </c>
      <c r="CX60" s="20">
        <v>64</v>
      </c>
      <c r="CY60" s="20">
        <v>19</v>
      </c>
      <c r="CZ60" s="20">
        <v>24</v>
      </c>
      <c r="DA60" s="20">
        <v>1000000</v>
      </c>
    </row>
    <row r="61" spans="1:105" ht="15" thickBot="1" x14ac:dyDescent="0.35">
      <c r="A61">
        <v>57</v>
      </c>
      <c r="B61">
        <v>58</v>
      </c>
      <c r="C61">
        <f t="shared" si="18"/>
        <v>-1.7</v>
      </c>
      <c r="D61">
        <f t="shared" si="19"/>
        <v>37.4</v>
      </c>
      <c r="E61">
        <f t="shared" si="20"/>
        <v>-1.9</v>
      </c>
      <c r="F61">
        <f t="shared" si="29"/>
        <v>2.7194799110210365E-16</v>
      </c>
      <c r="G61" s="13">
        <f>AVERAGE($B$5:$B61)</f>
        <v>34.543859649122808</v>
      </c>
      <c r="H61" s="13">
        <f>AVERAGE($B62:$B$104)</f>
        <v>73.79069767441861</v>
      </c>
      <c r="I61" s="13">
        <f>MAX($B$5:$B61)</f>
        <v>98</v>
      </c>
      <c r="J61" s="13">
        <f>MAX($B62:$B$104)</f>
        <v>99</v>
      </c>
      <c r="K61" s="13">
        <f>MIN($B$5:$B61)</f>
        <v>10</v>
      </c>
      <c r="L61" s="13">
        <f>MIN($B62:$B$104)</f>
        <v>51</v>
      </c>
      <c r="M61" s="13">
        <f>STDEV($B$5:$B61)</f>
        <v>20.042873845333403</v>
      </c>
      <c r="N61" s="13">
        <f>STDEV($B62:$B$104)</f>
        <v>13.597195333238124</v>
      </c>
      <c r="O61" s="13">
        <f>SLOPE($B$5:$B61,$A$5:$A61)</f>
        <v>0.59288306974332383</v>
      </c>
      <c r="P61" s="13">
        <f>SLOPE($B62:$B$104,$A62:$A$104)</f>
        <v>3.1108426457263694E-2</v>
      </c>
      <c r="Q61" s="14">
        <f t="shared" si="21"/>
        <v>39.246838025295801</v>
      </c>
      <c r="R61" s="14">
        <f t="shared" si="22"/>
        <v>1</v>
      </c>
      <c r="S61" s="14">
        <f t="shared" si="23"/>
        <v>41</v>
      </c>
      <c r="T61" s="14">
        <f t="shared" si="24"/>
        <v>6.4456785120952791</v>
      </c>
      <c r="U61" s="14">
        <f t="shared" si="25"/>
        <v>0.56177464328606019</v>
      </c>
      <c r="V61">
        <f>STDEV(COUNT($B$5:B61),COUNT(B62:$B$104))</f>
        <v>9.8994949366116654</v>
      </c>
      <c r="W61">
        <f t="shared" si="26"/>
        <v>66</v>
      </c>
      <c r="X61">
        <f t="shared" si="14"/>
        <v>22</v>
      </c>
      <c r="Y61">
        <f t="shared" si="15"/>
        <v>41</v>
      </c>
      <c r="Z61">
        <f t="shared" si="16"/>
        <v>12</v>
      </c>
      <c r="AA61">
        <f t="shared" si="17"/>
        <v>46</v>
      </c>
      <c r="AB61">
        <f t="shared" si="17"/>
        <v>67</v>
      </c>
      <c r="AC61">
        <v>1000000</v>
      </c>
      <c r="AD61">
        <f t="shared" si="27"/>
        <v>-1.7</v>
      </c>
      <c r="AE61" t="str">
        <f t="shared" si="28"/>
        <v>valid</v>
      </c>
      <c r="AG61" s="19" t="s">
        <v>83</v>
      </c>
      <c r="AH61" s="20">
        <v>58</v>
      </c>
      <c r="AI61" s="20">
        <v>22</v>
      </c>
      <c r="AJ61" s="20">
        <v>41</v>
      </c>
      <c r="AK61" s="20">
        <v>17</v>
      </c>
      <c r="AL61" s="20">
        <v>58</v>
      </c>
      <c r="AM61" s="20">
        <v>1000000</v>
      </c>
      <c r="AS61">
        <f t="shared" si="12"/>
        <v>24</v>
      </c>
      <c r="AT61">
        <f t="shared" si="8"/>
        <v>50</v>
      </c>
      <c r="AU61">
        <f t="shared" si="9"/>
        <v>19</v>
      </c>
      <c r="AV61">
        <f t="shared" si="10"/>
        <v>65</v>
      </c>
      <c r="AW61">
        <f t="shared" si="11"/>
        <v>24</v>
      </c>
      <c r="AX61">
        <f t="shared" si="13"/>
        <v>1000000</v>
      </c>
      <c r="BD61" s="19" t="s">
        <v>83</v>
      </c>
      <c r="BE61" s="20">
        <v>24</v>
      </c>
      <c r="BF61" s="20">
        <v>50</v>
      </c>
      <c r="BG61" s="20">
        <v>19</v>
      </c>
      <c r="BH61" s="20">
        <v>65</v>
      </c>
      <c r="BI61" s="20">
        <v>24</v>
      </c>
      <c r="BJ61" s="20">
        <v>1000000</v>
      </c>
      <c r="BT61" s="19" t="s">
        <v>85</v>
      </c>
      <c r="BU61" s="20">
        <v>56</v>
      </c>
      <c r="BV61" s="20">
        <v>22</v>
      </c>
      <c r="BW61" s="20">
        <v>41</v>
      </c>
      <c r="BX61" s="20">
        <v>19</v>
      </c>
      <c r="BY61" s="20">
        <v>65</v>
      </c>
      <c r="BZ61" s="20">
        <v>55</v>
      </c>
      <c r="CA61" s="20">
        <v>1000000</v>
      </c>
      <c r="CG61">
        <f t="shared" si="1"/>
        <v>26</v>
      </c>
      <c r="CH61">
        <f t="shared" si="2"/>
        <v>50</v>
      </c>
      <c r="CI61">
        <f t="shared" si="3"/>
        <v>19</v>
      </c>
      <c r="CJ61">
        <f t="shared" si="4"/>
        <v>63</v>
      </c>
      <c r="CK61">
        <f t="shared" si="5"/>
        <v>17</v>
      </c>
      <c r="CL61">
        <f t="shared" si="6"/>
        <v>26</v>
      </c>
      <c r="CM61">
        <f t="shared" si="7"/>
        <v>1000000</v>
      </c>
      <c r="CT61" s="19" t="s">
        <v>85</v>
      </c>
      <c r="CU61" s="20">
        <v>26</v>
      </c>
      <c r="CV61" s="20">
        <v>50</v>
      </c>
      <c r="CW61" s="20">
        <v>19</v>
      </c>
      <c r="CX61" s="20">
        <v>63</v>
      </c>
      <c r="CY61" s="20">
        <v>17</v>
      </c>
      <c r="CZ61" s="20">
        <v>26</v>
      </c>
      <c r="DA61" s="20">
        <v>1000000</v>
      </c>
    </row>
    <row r="62" spans="1:105" ht="15" thickBot="1" x14ac:dyDescent="0.35">
      <c r="A62">
        <v>58</v>
      </c>
      <c r="B62">
        <v>74</v>
      </c>
      <c r="C62">
        <f t="shared" si="18"/>
        <v>-2.2000000000000002</v>
      </c>
      <c r="D62">
        <f t="shared" si="19"/>
        <v>37.799999999999997</v>
      </c>
      <c r="E62">
        <f t="shared" si="20"/>
        <v>-1.9</v>
      </c>
      <c r="F62">
        <f t="shared" si="29"/>
        <v>2.7194799110210365E-16</v>
      </c>
      <c r="G62" s="13">
        <f>AVERAGE($B$5:$B62)</f>
        <v>35.224137931034484</v>
      </c>
      <c r="H62" s="13">
        <f>AVERAGE($B63:$B$104)</f>
        <v>73.785714285714292</v>
      </c>
      <c r="I62" s="13">
        <f>MAX($B$5:$B62)</f>
        <v>98</v>
      </c>
      <c r="J62" s="13">
        <f>MAX($B63:$B$104)</f>
        <v>99</v>
      </c>
      <c r="K62" s="13">
        <f>MIN($B$5:$B62)</f>
        <v>10</v>
      </c>
      <c r="L62" s="13">
        <f>MIN($B63:$B$104)</f>
        <v>51</v>
      </c>
      <c r="M62" s="13">
        <f>STDEV($B$5:$B62)</f>
        <v>20.530715631256463</v>
      </c>
      <c r="N62" s="13">
        <f>STDEV($B63:$B$104)</f>
        <v>13.761976095848938</v>
      </c>
      <c r="O62" s="13">
        <f>SLOPE($B$5:$B62,$A$5:$A62)</f>
        <v>0.63191731520502015</v>
      </c>
      <c r="P62" s="13">
        <f>SLOPE($B63:$B$104,$A63:$A$104)</f>
        <v>3.4113929179158897E-2</v>
      </c>
      <c r="Q62" s="14">
        <f t="shared" si="21"/>
        <v>38.561576354679808</v>
      </c>
      <c r="R62" s="14">
        <f t="shared" si="22"/>
        <v>1</v>
      </c>
      <c r="S62" s="14">
        <f t="shared" si="23"/>
        <v>41</v>
      </c>
      <c r="T62" s="14">
        <f t="shared" si="24"/>
        <v>6.7687395354075246</v>
      </c>
      <c r="U62" s="14">
        <f t="shared" si="25"/>
        <v>0.59780338602586125</v>
      </c>
      <c r="V62">
        <f>STDEV(COUNT($B$5:B62),COUNT(B63:$B$104))</f>
        <v>11.313708498984761</v>
      </c>
      <c r="W62">
        <f t="shared" si="26"/>
        <v>64</v>
      </c>
      <c r="X62">
        <f t="shared" si="14"/>
        <v>22</v>
      </c>
      <c r="Y62">
        <f t="shared" si="15"/>
        <v>41</v>
      </c>
      <c r="Z62">
        <f t="shared" si="16"/>
        <v>13</v>
      </c>
      <c r="AA62">
        <f t="shared" si="17"/>
        <v>49</v>
      </c>
      <c r="AB62">
        <f t="shared" si="17"/>
        <v>65</v>
      </c>
      <c r="AC62">
        <v>1000000</v>
      </c>
      <c r="AD62">
        <f t="shared" si="27"/>
        <v>-2.2000000000000002</v>
      </c>
      <c r="AE62" t="str">
        <f t="shared" si="28"/>
        <v>valid</v>
      </c>
      <c r="AG62" s="19" t="s">
        <v>84</v>
      </c>
      <c r="AH62" s="20">
        <v>59</v>
      </c>
      <c r="AI62" s="20">
        <v>22</v>
      </c>
      <c r="AJ62" s="20">
        <v>41</v>
      </c>
      <c r="AK62" s="20">
        <v>18</v>
      </c>
      <c r="AL62" s="20">
        <v>63</v>
      </c>
      <c r="AM62" s="20">
        <v>1000000</v>
      </c>
      <c r="AS62">
        <f t="shared" si="12"/>
        <v>23</v>
      </c>
      <c r="AT62">
        <f t="shared" si="8"/>
        <v>50</v>
      </c>
      <c r="AU62">
        <f t="shared" si="9"/>
        <v>19</v>
      </c>
      <c r="AV62">
        <f t="shared" si="10"/>
        <v>64</v>
      </c>
      <c r="AW62">
        <f t="shared" si="11"/>
        <v>19</v>
      </c>
      <c r="AX62">
        <f t="shared" si="13"/>
        <v>1000000</v>
      </c>
      <c r="BD62" s="19" t="s">
        <v>84</v>
      </c>
      <c r="BE62" s="20">
        <v>23</v>
      </c>
      <c r="BF62" s="20">
        <v>50</v>
      </c>
      <c r="BG62" s="20">
        <v>19</v>
      </c>
      <c r="BH62" s="20">
        <v>64</v>
      </c>
      <c r="BI62" s="20">
        <v>19</v>
      </c>
      <c r="BJ62" s="20">
        <v>1000000</v>
      </c>
      <c r="BT62" s="19" t="s">
        <v>86</v>
      </c>
      <c r="BU62" s="20">
        <v>54</v>
      </c>
      <c r="BV62" s="20">
        <v>1</v>
      </c>
      <c r="BW62" s="20">
        <v>41</v>
      </c>
      <c r="BX62" s="20">
        <v>22</v>
      </c>
      <c r="BY62" s="20">
        <v>62</v>
      </c>
      <c r="BZ62" s="20">
        <v>53</v>
      </c>
      <c r="CA62" s="20">
        <v>1000000</v>
      </c>
      <c r="CG62">
        <f t="shared" si="1"/>
        <v>28</v>
      </c>
      <c r="CH62">
        <f t="shared" si="2"/>
        <v>61</v>
      </c>
      <c r="CI62">
        <f t="shared" si="3"/>
        <v>19</v>
      </c>
      <c r="CJ62">
        <f t="shared" si="4"/>
        <v>60</v>
      </c>
      <c r="CK62">
        <f t="shared" si="5"/>
        <v>20</v>
      </c>
      <c r="CL62">
        <f t="shared" si="6"/>
        <v>28</v>
      </c>
      <c r="CM62">
        <f t="shared" si="7"/>
        <v>1000000</v>
      </c>
      <c r="CT62" s="19" t="s">
        <v>86</v>
      </c>
      <c r="CU62" s="20">
        <v>28</v>
      </c>
      <c r="CV62" s="20">
        <v>61</v>
      </c>
      <c r="CW62" s="20">
        <v>19</v>
      </c>
      <c r="CX62" s="20">
        <v>60</v>
      </c>
      <c r="CY62" s="20">
        <v>20</v>
      </c>
      <c r="CZ62" s="20">
        <v>28</v>
      </c>
      <c r="DA62" s="20">
        <v>1000000</v>
      </c>
    </row>
    <row r="63" spans="1:105" ht="15" thickBot="1" x14ac:dyDescent="0.35">
      <c r="A63">
        <v>59</v>
      </c>
      <c r="B63">
        <v>84</v>
      </c>
      <c r="C63">
        <f t="shared" si="18"/>
        <v>-2.2000000000000002</v>
      </c>
      <c r="D63">
        <f t="shared" si="19"/>
        <v>38</v>
      </c>
      <c r="E63">
        <f t="shared" si="20"/>
        <v>-1.9</v>
      </c>
      <c r="F63">
        <f t="shared" si="29"/>
        <v>2.7194799110210365E-16</v>
      </c>
      <c r="G63" s="13">
        <f>AVERAGE($B$5:$B63)</f>
        <v>36.050847457627121</v>
      </c>
      <c r="H63" s="13">
        <f>AVERAGE($B64:$B$104)</f>
        <v>73.536585365853654</v>
      </c>
      <c r="I63" s="13">
        <f>MAX($B$5:$B63)</f>
        <v>98</v>
      </c>
      <c r="J63" s="13">
        <f>MAX($B64:$B$104)</f>
        <v>99</v>
      </c>
      <c r="K63" s="13">
        <f>MIN($B$5:$B63)</f>
        <v>10</v>
      </c>
      <c r="L63" s="13">
        <f>MIN($B64:$B$104)</f>
        <v>51</v>
      </c>
      <c r="M63" s="13">
        <f>STDEV($B$5:$B63)</f>
        <v>21.320561331173476</v>
      </c>
      <c r="N63" s="13">
        <f>STDEV($B64:$B$104)</f>
        <v>13.836722084683954</v>
      </c>
      <c r="O63" s="13">
        <f>SLOPE($B$5:$B63,$A$5:$A63)</f>
        <v>0.68299240210403278</v>
      </c>
      <c r="P63" s="13">
        <f>SLOPE($B64:$B$104,$A64:$A$104)</f>
        <v>7.4041811846689939E-2</v>
      </c>
      <c r="Q63" s="14">
        <f t="shared" si="21"/>
        <v>37.485737908226533</v>
      </c>
      <c r="R63" s="14">
        <f t="shared" si="22"/>
        <v>1</v>
      </c>
      <c r="S63" s="14">
        <f t="shared" si="23"/>
        <v>41</v>
      </c>
      <c r="T63" s="14">
        <f t="shared" si="24"/>
        <v>7.4838392464895218</v>
      </c>
      <c r="U63" s="14">
        <f t="shared" si="25"/>
        <v>0.60895059025734288</v>
      </c>
      <c r="V63">
        <f>STDEV(COUNT($B$5:B63),COUNT(B64:$B$104))</f>
        <v>12.727922061357855</v>
      </c>
      <c r="W63">
        <f t="shared" si="26"/>
        <v>62</v>
      </c>
      <c r="X63">
        <f t="shared" si="14"/>
        <v>22</v>
      </c>
      <c r="Y63">
        <f t="shared" si="15"/>
        <v>41</v>
      </c>
      <c r="Z63">
        <f t="shared" si="16"/>
        <v>15</v>
      </c>
      <c r="AA63">
        <f t="shared" si="17"/>
        <v>50</v>
      </c>
      <c r="AB63">
        <f t="shared" si="17"/>
        <v>63</v>
      </c>
      <c r="AC63">
        <v>1000000</v>
      </c>
      <c r="AD63">
        <f t="shared" si="27"/>
        <v>-2.2000000000000002</v>
      </c>
      <c r="AE63" t="str">
        <f t="shared" si="28"/>
        <v>valid</v>
      </c>
      <c r="AG63" s="19" t="s">
        <v>85</v>
      </c>
      <c r="AH63" s="20">
        <v>56</v>
      </c>
      <c r="AI63" s="20">
        <v>22</v>
      </c>
      <c r="AJ63" s="20">
        <v>41</v>
      </c>
      <c r="AK63" s="20">
        <v>19</v>
      </c>
      <c r="AL63" s="20">
        <v>65</v>
      </c>
      <c r="AM63" s="20">
        <v>1000000</v>
      </c>
      <c r="AS63">
        <f t="shared" si="12"/>
        <v>26</v>
      </c>
      <c r="AT63">
        <f t="shared" si="8"/>
        <v>50</v>
      </c>
      <c r="AU63">
        <f t="shared" si="9"/>
        <v>19</v>
      </c>
      <c r="AV63">
        <f t="shared" si="10"/>
        <v>63</v>
      </c>
      <c r="AW63">
        <f t="shared" si="11"/>
        <v>17</v>
      </c>
      <c r="AX63">
        <f t="shared" si="13"/>
        <v>1000000</v>
      </c>
      <c r="BD63" s="19" t="s">
        <v>85</v>
      </c>
      <c r="BE63" s="20">
        <v>26</v>
      </c>
      <c r="BF63" s="20">
        <v>50</v>
      </c>
      <c r="BG63" s="20">
        <v>19</v>
      </c>
      <c r="BH63" s="20">
        <v>63</v>
      </c>
      <c r="BI63" s="20">
        <v>17</v>
      </c>
      <c r="BJ63" s="20">
        <v>1000000</v>
      </c>
      <c r="BT63" s="19" t="s">
        <v>87</v>
      </c>
      <c r="BU63" s="20">
        <v>48</v>
      </c>
      <c r="BV63" s="20">
        <v>1</v>
      </c>
      <c r="BW63" s="20">
        <v>41</v>
      </c>
      <c r="BX63" s="20">
        <v>28</v>
      </c>
      <c r="BY63" s="20">
        <v>57</v>
      </c>
      <c r="BZ63" s="20">
        <v>51</v>
      </c>
      <c r="CA63" s="20">
        <v>1000000</v>
      </c>
      <c r="CG63">
        <f t="shared" si="1"/>
        <v>34</v>
      </c>
      <c r="CH63">
        <f t="shared" si="2"/>
        <v>61</v>
      </c>
      <c r="CI63">
        <f t="shared" si="3"/>
        <v>19</v>
      </c>
      <c r="CJ63">
        <f t="shared" si="4"/>
        <v>54</v>
      </c>
      <c r="CK63">
        <f t="shared" si="5"/>
        <v>25</v>
      </c>
      <c r="CL63">
        <f t="shared" si="6"/>
        <v>30</v>
      </c>
      <c r="CM63">
        <f t="shared" si="7"/>
        <v>1000000</v>
      </c>
      <c r="CT63" s="19" t="s">
        <v>87</v>
      </c>
      <c r="CU63" s="20">
        <v>34</v>
      </c>
      <c r="CV63" s="20">
        <v>61</v>
      </c>
      <c r="CW63" s="20">
        <v>19</v>
      </c>
      <c r="CX63" s="20">
        <v>54</v>
      </c>
      <c r="CY63" s="20">
        <v>25</v>
      </c>
      <c r="CZ63" s="20">
        <v>30</v>
      </c>
      <c r="DA63" s="20">
        <v>1000000</v>
      </c>
    </row>
    <row r="64" spans="1:105" ht="15" thickBot="1" x14ac:dyDescent="0.35">
      <c r="A64">
        <v>60</v>
      </c>
      <c r="B64">
        <v>61</v>
      </c>
      <c r="C64">
        <f t="shared" si="18"/>
        <v>-2.2000000000000002</v>
      </c>
      <c r="D64">
        <f t="shared" si="19"/>
        <v>38.4</v>
      </c>
      <c r="E64">
        <f t="shared" si="20"/>
        <v>-1.9</v>
      </c>
      <c r="F64">
        <f t="shared" si="29"/>
        <v>2.7194799110210365E-16</v>
      </c>
      <c r="G64" s="13">
        <f>AVERAGE($B$5:$B64)</f>
        <v>36.466666666666669</v>
      </c>
      <c r="H64" s="13">
        <f>AVERAGE($B65:$B$104)</f>
        <v>73.849999999999994</v>
      </c>
      <c r="I64" s="13">
        <f>MAX($B$5:$B64)</f>
        <v>98</v>
      </c>
      <c r="J64" s="13">
        <f>MAX($B65:$B$104)</f>
        <v>99</v>
      </c>
      <c r="K64" s="13">
        <f>MIN($B$5:$B64)</f>
        <v>10</v>
      </c>
      <c r="L64" s="13">
        <f>MIN($B65:$B$104)</f>
        <v>51</v>
      </c>
      <c r="M64" s="13">
        <f>STDEV($B$5:$B64)</f>
        <v>21.383081120177476</v>
      </c>
      <c r="N64" s="13">
        <f>STDEV($B65:$B$104)</f>
        <v>13.864823595463935</v>
      </c>
      <c r="O64" s="13">
        <f>SLOPE($B$5:$B64,$A$5:$A64)</f>
        <v>0.69030286190608503</v>
      </c>
      <c r="P64" s="13">
        <f>SLOPE($B65:$B$104,$A65:$A$104)</f>
        <v>3.1519699812382743E-2</v>
      </c>
      <c r="Q64" s="14">
        <f t="shared" si="21"/>
        <v>37.383333333333326</v>
      </c>
      <c r="R64" s="14">
        <f t="shared" si="22"/>
        <v>1</v>
      </c>
      <c r="S64" s="14">
        <f t="shared" si="23"/>
        <v>41</v>
      </c>
      <c r="T64" s="14">
        <f t="shared" si="24"/>
        <v>7.5182575247135404</v>
      </c>
      <c r="U64" s="14">
        <f t="shared" si="25"/>
        <v>0.65878316209370225</v>
      </c>
      <c r="V64">
        <f>STDEV(COUNT($B$5:B64),COUNT(B65:$B$104))</f>
        <v>14.142135623730951</v>
      </c>
      <c r="W64">
        <f t="shared" si="26"/>
        <v>61</v>
      </c>
      <c r="X64">
        <f t="shared" si="14"/>
        <v>22</v>
      </c>
      <c r="Y64">
        <f t="shared" si="15"/>
        <v>41</v>
      </c>
      <c r="Z64">
        <f t="shared" si="16"/>
        <v>16</v>
      </c>
      <c r="AA64">
        <f t="shared" si="17"/>
        <v>52</v>
      </c>
      <c r="AB64">
        <f t="shared" si="17"/>
        <v>61</v>
      </c>
      <c r="AC64">
        <v>1000000</v>
      </c>
      <c r="AD64">
        <f t="shared" si="27"/>
        <v>-2.2000000000000002</v>
      </c>
      <c r="AE64" t="str">
        <f t="shared" si="28"/>
        <v>valid</v>
      </c>
      <c r="AG64" s="19" t="s">
        <v>86</v>
      </c>
      <c r="AH64" s="20">
        <v>54</v>
      </c>
      <c r="AI64" s="20">
        <v>1</v>
      </c>
      <c r="AJ64" s="20">
        <v>41</v>
      </c>
      <c r="AK64" s="20">
        <v>22</v>
      </c>
      <c r="AL64" s="20">
        <v>62</v>
      </c>
      <c r="AM64" s="20">
        <v>1000000</v>
      </c>
      <c r="AS64">
        <f t="shared" si="12"/>
        <v>28</v>
      </c>
      <c r="AT64">
        <f t="shared" si="8"/>
        <v>61</v>
      </c>
      <c r="AU64">
        <f t="shared" si="9"/>
        <v>19</v>
      </c>
      <c r="AV64">
        <f t="shared" si="10"/>
        <v>60</v>
      </c>
      <c r="AW64">
        <f t="shared" si="11"/>
        <v>20</v>
      </c>
      <c r="AX64">
        <f t="shared" si="13"/>
        <v>1000000</v>
      </c>
      <c r="BD64" s="19" t="s">
        <v>86</v>
      </c>
      <c r="BE64" s="20">
        <v>28</v>
      </c>
      <c r="BF64" s="20">
        <v>61</v>
      </c>
      <c r="BG64" s="20">
        <v>19</v>
      </c>
      <c r="BH64" s="20">
        <v>60</v>
      </c>
      <c r="BI64" s="20">
        <v>20</v>
      </c>
      <c r="BJ64" s="20">
        <v>1000000</v>
      </c>
      <c r="BT64" s="19" t="s">
        <v>88</v>
      </c>
      <c r="BU64" s="20">
        <v>47</v>
      </c>
      <c r="BV64" s="20">
        <v>1</v>
      </c>
      <c r="BW64" s="20">
        <v>41</v>
      </c>
      <c r="BX64" s="20">
        <v>26</v>
      </c>
      <c r="BY64" s="20">
        <v>59</v>
      </c>
      <c r="BZ64" s="20">
        <v>49</v>
      </c>
      <c r="CA64" s="20">
        <v>1000000</v>
      </c>
      <c r="CG64">
        <f t="shared" si="1"/>
        <v>35</v>
      </c>
      <c r="CH64">
        <f t="shared" si="2"/>
        <v>61</v>
      </c>
      <c r="CI64">
        <f t="shared" si="3"/>
        <v>19</v>
      </c>
      <c r="CJ64">
        <f t="shared" si="4"/>
        <v>56</v>
      </c>
      <c r="CK64">
        <f t="shared" si="5"/>
        <v>23</v>
      </c>
      <c r="CL64">
        <f t="shared" si="6"/>
        <v>32</v>
      </c>
      <c r="CM64">
        <f t="shared" si="7"/>
        <v>1000000</v>
      </c>
      <c r="CT64" s="19" t="s">
        <v>88</v>
      </c>
      <c r="CU64" s="20">
        <v>35</v>
      </c>
      <c r="CV64" s="20">
        <v>61</v>
      </c>
      <c r="CW64" s="20">
        <v>19</v>
      </c>
      <c r="CX64" s="20">
        <v>56</v>
      </c>
      <c r="CY64" s="20">
        <v>23</v>
      </c>
      <c r="CZ64" s="20">
        <v>32</v>
      </c>
      <c r="DA64" s="20">
        <v>1000000</v>
      </c>
    </row>
    <row r="65" spans="1:105" ht="15" thickBot="1" x14ac:dyDescent="0.35">
      <c r="A65">
        <v>61</v>
      </c>
      <c r="B65">
        <v>75</v>
      </c>
      <c r="C65">
        <f t="shared" si="18"/>
        <v>-5.7</v>
      </c>
      <c r="D65">
        <f t="shared" si="19"/>
        <v>39.200000000000003</v>
      </c>
      <c r="E65">
        <f t="shared" si="20"/>
        <v>-2.4</v>
      </c>
      <c r="F65">
        <f t="shared" si="29"/>
        <v>0.28867513459481542</v>
      </c>
      <c r="G65" s="13">
        <f>AVERAGE($B$5:$B65)</f>
        <v>37.098360655737707</v>
      </c>
      <c r="H65" s="13">
        <f>AVERAGE($B66:$B$104)</f>
        <v>73.820512820512818</v>
      </c>
      <c r="I65" s="13">
        <f>MAX($B$5:$B65)</f>
        <v>98</v>
      </c>
      <c r="J65" s="13">
        <f>MAX($B66:$B$104)</f>
        <v>99</v>
      </c>
      <c r="K65" s="13">
        <f>MIN($B$5:$B65)</f>
        <v>10</v>
      </c>
      <c r="L65" s="13">
        <f>MIN($B66:$B$104)</f>
        <v>51</v>
      </c>
      <c r="M65" s="13">
        <f>STDEV($B$5:$B65)</f>
        <v>21.77054961642202</v>
      </c>
      <c r="N65" s="13">
        <f>STDEV($B66:$B$104)</f>
        <v>14.044800114505382</v>
      </c>
      <c r="O65" s="13">
        <f>SLOPE($B$5:$B65,$A$5:$A65)</f>
        <v>0.71803278688524586</v>
      </c>
      <c r="P65" s="13">
        <f>SLOPE($B66:$B$104,$A66:$A$104)</f>
        <v>3.8663967611336031E-2</v>
      </c>
      <c r="Q65" s="14">
        <f t="shared" si="21"/>
        <v>36.72215216477511</v>
      </c>
      <c r="R65" s="14">
        <f t="shared" si="22"/>
        <v>1</v>
      </c>
      <c r="S65" s="14">
        <f t="shared" si="23"/>
        <v>41</v>
      </c>
      <c r="T65" s="14">
        <f t="shared" si="24"/>
        <v>7.7257495019166385</v>
      </c>
      <c r="U65" s="14">
        <f t="shared" si="25"/>
        <v>0.6793688192739098</v>
      </c>
      <c r="V65">
        <f>STDEV(COUNT($B$5:B65),COUNT(B66:$B$104))</f>
        <v>15.556349186104045</v>
      </c>
      <c r="W65">
        <f t="shared" si="26"/>
        <v>58</v>
      </c>
      <c r="X65">
        <f t="shared" si="14"/>
        <v>22</v>
      </c>
      <c r="Y65">
        <f t="shared" si="15"/>
        <v>41</v>
      </c>
      <c r="Z65">
        <f t="shared" si="16"/>
        <v>17</v>
      </c>
      <c r="AA65">
        <f t="shared" si="17"/>
        <v>58</v>
      </c>
      <c r="AB65">
        <f t="shared" si="17"/>
        <v>59</v>
      </c>
      <c r="AC65">
        <v>1000000</v>
      </c>
      <c r="AD65">
        <f t="shared" si="27"/>
        <v>-5.7</v>
      </c>
      <c r="AE65" t="str">
        <f t="shared" si="28"/>
        <v>valid</v>
      </c>
      <c r="AG65" s="19" t="s">
        <v>87</v>
      </c>
      <c r="AH65" s="20">
        <v>48</v>
      </c>
      <c r="AI65" s="20">
        <v>1</v>
      </c>
      <c r="AJ65" s="20">
        <v>41</v>
      </c>
      <c r="AK65" s="20">
        <v>28</v>
      </c>
      <c r="AL65" s="20">
        <v>57</v>
      </c>
      <c r="AM65" s="20">
        <v>1000000</v>
      </c>
      <c r="AS65">
        <f t="shared" si="12"/>
        <v>34</v>
      </c>
      <c r="AT65">
        <f t="shared" si="8"/>
        <v>61</v>
      </c>
      <c r="AU65">
        <f t="shared" si="9"/>
        <v>19</v>
      </c>
      <c r="AV65">
        <f t="shared" si="10"/>
        <v>54</v>
      </c>
      <c r="AW65">
        <f t="shared" si="11"/>
        <v>25</v>
      </c>
      <c r="AX65">
        <f t="shared" si="13"/>
        <v>1000000</v>
      </c>
      <c r="BD65" s="19" t="s">
        <v>87</v>
      </c>
      <c r="BE65" s="20">
        <v>34</v>
      </c>
      <c r="BF65" s="20">
        <v>61</v>
      </c>
      <c r="BG65" s="20">
        <v>19</v>
      </c>
      <c r="BH65" s="20">
        <v>54</v>
      </c>
      <c r="BI65" s="20">
        <v>25</v>
      </c>
      <c r="BJ65" s="20">
        <v>1000000</v>
      </c>
      <c r="BT65" s="19" t="s">
        <v>89</v>
      </c>
      <c r="BU65" s="20">
        <v>46</v>
      </c>
      <c r="BV65" s="20">
        <v>1</v>
      </c>
      <c r="BW65" s="20">
        <v>41</v>
      </c>
      <c r="BX65" s="20">
        <v>24</v>
      </c>
      <c r="BY65" s="20">
        <v>61</v>
      </c>
      <c r="BZ65" s="20">
        <v>47</v>
      </c>
      <c r="CA65" s="20">
        <v>1000000</v>
      </c>
      <c r="CG65">
        <f t="shared" si="1"/>
        <v>36</v>
      </c>
      <c r="CH65">
        <f t="shared" si="2"/>
        <v>61</v>
      </c>
      <c r="CI65">
        <f t="shared" si="3"/>
        <v>19</v>
      </c>
      <c r="CJ65">
        <f t="shared" si="4"/>
        <v>58</v>
      </c>
      <c r="CK65">
        <f t="shared" si="5"/>
        <v>21</v>
      </c>
      <c r="CL65">
        <f t="shared" si="6"/>
        <v>34</v>
      </c>
      <c r="CM65">
        <f t="shared" si="7"/>
        <v>1000000</v>
      </c>
      <c r="CT65" s="19" t="s">
        <v>89</v>
      </c>
      <c r="CU65" s="20">
        <v>36</v>
      </c>
      <c r="CV65" s="20">
        <v>61</v>
      </c>
      <c r="CW65" s="20">
        <v>19</v>
      </c>
      <c r="CX65" s="20">
        <v>58</v>
      </c>
      <c r="CY65" s="20">
        <v>21</v>
      </c>
      <c r="CZ65" s="20">
        <v>34</v>
      </c>
      <c r="DA65" s="20">
        <v>1000000</v>
      </c>
    </row>
    <row r="66" spans="1:105" ht="15" thickBot="1" x14ac:dyDescent="0.35">
      <c r="A66">
        <v>62</v>
      </c>
      <c r="B66">
        <v>57</v>
      </c>
      <c r="C66">
        <f t="shared" si="18"/>
        <v>1.3</v>
      </c>
      <c r="D66">
        <f t="shared" si="19"/>
        <v>40.6</v>
      </c>
      <c r="E66">
        <f t="shared" si="20"/>
        <v>-2.4</v>
      </c>
      <c r="F66">
        <f t="shared" si="29"/>
        <v>0.28867513459481392</v>
      </c>
      <c r="G66" s="13">
        <f>AVERAGE($B$5:$B66)</f>
        <v>37.41935483870968</v>
      </c>
      <c r="H66" s="13">
        <f>AVERAGE($B67:$B$104)</f>
        <v>74.263157894736835</v>
      </c>
      <c r="I66" s="13">
        <f>MAX($B$5:$B66)</f>
        <v>98</v>
      </c>
      <c r="J66" s="13">
        <f>MAX($B67:$B$104)</f>
        <v>99</v>
      </c>
      <c r="K66" s="13">
        <f>MIN($B$5:$B66)</f>
        <v>10</v>
      </c>
      <c r="L66" s="13">
        <f>MIN($B67:$B$104)</f>
        <v>51</v>
      </c>
      <c r="M66" s="13">
        <f>STDEV($B$5:$B66)</f>
        <v>21.738798424797828</v>
      </c>
      <c r="N66" s="13">
        <f>STDEV($B67:$B$104)</f>
        <v>13.954916232477956</v>
      </c>
      <c r="O66" s="13">
        <f>SLOPE($B$5:$B66,$A$5:$A66)</f>
        <v>0.71441162398327918</v>
      </c>
      <c r="P66" s="13">
        <f>SLOPE($B67:$B$104,$A67:$A$104)</f>
        <v>-2.9981398402451009E-2</v>
      </c>
      <c r="Q66" s="14">
        <f t="shared" si="21"/>
        <v>36.843803056027156</v>
      </c>
      <c r="R66" s="14">
        <f t="shared" si="22"/>
        <v>1</v>
      </c>
      <c r="S66" s="14">
        <f t="shared" si="23"/>
        <v>41</v>
      </c>
      <c r="T66" s="14">
        <f t="shared" si="24"/>
        <v>7.7838821923198722</v>
      </c>
      <c r="U66" s="14">
        <f t="shared" si="25"/>
        <v>0.74439302238573024</v>
      </c>
      <c r="V66">
        <f>STDEV(COUNT($B$5:B66),COUNT(B67:$B$104))</f>
        <v>16.970562748477139</v>
      </c>
      <c r="W66">
        <f t="shared" si="26"/>
        <v>59</v>
      </c>
      <c r="X66">
        <f t="shared" si="14"/>
        <v>22</v>
      </c>
      <c r="Y66">
        <f t="shared" si="15"/>
        <v>41</v>
      </c>
      <c r="Z66">
        <f t="shared" si="16"/>
        <v>18</v>
      </c>
      <c r="AA66">
        <f t="shared" si="17"/>
        <v>63</v>
      </c>
      <c r="AB66">
        <f t="shared" si="17"/>
        <v>57</v>
      </c>
      <c r="AC66">
        <v>1000000</v>
      </c>
      <c r="AD66">
        <f t="shared" si="27"/>
        <v>1.3</v>
      </c>
      <c r="AE66" t="str">
        <f t="shared" si="28"/>
        <v>valid</v>
      </c>
      <c r="AG66" s="19" t="s">
        <v>88</v>
      </c>
      <c r="AH66" s="20">
        <v>47</v>
      </c>
      <c r="AI66" s="20">
        <v>1</v>
      </c>
      <c r="AJ66" s="20">
        <v>41</v>
      </c>
      <c r="AK66" s="20">
        <v>26</v>
      </c>
      <c r="AL66" s="20">
        <v>59</v>
      </c>
      <c r="AM66" s="20">
        <v>1000000</v>
      </c>
      <c r="AS66">
        <f t="shared" si="12"/>
        <v>35</v>
      </c>
      <c r="AT66">
        <f t="shared" si="8"/>
        <v>61</v>
      </c>
      <c r="AU66">
        <f t="shared" si="9"/>
        <v>19</v>
      </c>
      <c r="AV66">
        <f t="shared" si="10"/>
        <v>56</v>
      </c>
      <c r="AW66">
        <f t="shared" si="11"/>
        <v>23</v>
      </c>
      <c r="AX66">
        <f t="shared" si="13"/>
        <v>1000000</v>
      </c>
      <c r="BD66" s="19" t="s">
        <v>88</v>
      </c>
      <c r="BE66" s="20">
        <v>35</v>
      </c>
      <c r="BF66" s="20">
        <v>61</v>
      </c>
      <c r="BG66" s="20">
        <v>19</v>
      </c>
      <c r="BH66" s="20">
        <v>56</v>
      </c>
      <c r="BI66" s="20">
        <v>23</v>
      </c>
      <c r="BJ66" s="20">
        <v>1000000</v>
      </c>
      <c r="BT66" s="19" t="s">
        <v>90</v>
      </c>
      <c r="BU66" s="20">
        <v>41</v>
      </c>
      <c r="BV66" s="20">
        <v>1</v>
      </c>
      <c r="BW66" s="20">
        <v>41</v>
      </c>
      <c r="BX66" s="20">
        <v>32</v>
      </c>
      <c r="BY66" s="20">
        <v>56</v>
      </c>
      <c r="BZ66" s="20">
        <v>45</v>
      </c>
      <c r="CA66" s="20">
        <v>1000000</v>
      </c>
      <c r="CG66">
        <f t="shared" si="1"/>
        <v>41</v>
      </c>
      <c r="CH66">
        <f t="shared" si="2"/>
        <v>61</v>
      </c>
      <c r="CI66">
        <f t="shared" si="3"/>
        <v>19</v>
      </c>
      <c r="CJ66">
        <f t="shared" si="4"/>
        <v>50</v>
      </c>
      <c r="CK66">
        <f t="shared" si="5"/>
        <v>26</v>
      </c>
      <c r="CL66">
        <f t="shared" si="6"/>
        <v>36</v>
      </c>
      <c r="CM66">
        <f t="shared" si="7"/>
        <v>1000000</v>
      </c>
      <c r="CT66" s="19" t="s">
        <v>90</v>
      </c>
      <c r="CU66" s="20">
        <v>41</v>
      </c>
      <c r="CV66" s="20">
        <v>61</v>
      </c>
      <c r="CW66" s="20">
        <v>19</v>
      </c>
      <c r="CX66" s="20">
        <v>50</v>
      </c>
      <c r="CY66" s="20">
        <v>26</v>
      </c>
      <c r="CZ66" s="20">
        <v>36</v>
      </c>
      <c r="DA66" s="20">
        <v>1000000</v>
      </c>
    </row>
    <row r="67" spans="1:105" ht="15" thickBot="1" x14ac:dyDescent="0.35">
      <c r="A67">
        <v>63</v>
      </c>
      <c r="B67">
        <v>67</v>
      </c>
      <c r="C67">
        <f t="shared" si="18"/>
        <v>-2.2000000000000002</v>
      </c>
      <c r="D67">
        <f t="shared" si="19"/>
        <v>40.6</v>
      </c>
      <c r="E67">
        <f t="shared" si="20"/>
        <v>-2.4</v>
      </c>
      <c r="F67">
        <f t="shared" si="29"/>
        <v>0</v>
      </c>
      <c r="G67" s="13">
        <f>AVERAGE($B$5:$B67)</f>
        <v>37.888888888888886</v>
      </c>
      <c r="H67" s="13">
        <f>AVERAGE($B68:$B$104)</f>
        <v>74.459459459459453</v>
      </c>
      <c r="I67" s="13">
        <f>MAX($B$5:$B67)</f>
        <v>98</v>
      </c>
      <c r="J67" s="13">
        <f>MAX($B68:$B$104)</f>
        <v>99</v>
      </c>
      <c r="K67" s="13">
        <f>MIN($B$5:$B67)</f>
        <v>10</v>
      </c>
      <c r="L67" s="13">
        <f>MIN($B68:$B$104)</f>
        <v>51</v>
      </c>
      <c r="M67" s="13">
        <f>STDEV($B$5:$B67)</f>
        <v>21.882465443976141</v>
      </c>
      <c r="N67" s="13">
        <f>STDEV($B68:$B$104)</f>
        <v>14.094117359527855</v>
      </c>
      <c r="O67" s="13">
        <f>SLOPE($B$5:$B67,$A$5:$A67)</f>
        <v>0.7249423963133641</v>
      </c>
      <c r="P67" s="13">
        <f>SLOPE($B68:$B$104,$A68:$A$104)</f>
        <v>-6.5196775723091502E-2</v>
      </c>
      <c r="Q67" s="14">
        <f t="shared" si="21"/>
        <v>36.570570570570567</v>
      </c>
      <c r="R67" s="14">
        <f t="shared" si="22"/>
        <v>1</v>
      </c>
      <c r="S67" s="14">
        <f t="shared" si="23"/>
        <v>41</v>
      </c>
      <c r="T67" s="14">
        <f t="shared" si="24"/>
        <v>7.7883480844482857</v>
      </c>
      <c r="U67" s="14">
        <f t="shared" si="25"/>
        <v>0.79013917203645556</v>
      </c>
      <c r="V67">
        <f>STDEV(COUNT($B$5:B67),COUNT(B68:$B$104))</f>
        <v>18.384776310850235</v>
      </c>
      <c r="W67">
        <f t="shared" si="26"/>
        <v>56</v>
      </c>
      <c r="X67">
        <f t="shared" si="14"/>
        <v>22</v>
      </c>
      <c r="Y67">
        <f t="shared" si="15"/>
        <v>41</v>
      </c>
      <c r="Z67">
        <f t="shared" si="16"/>
        <v>19</v>
      </c>
      <c r="AA67">
        <f t="shared" si="17"/>
        <v>65</v>
      </c>
      <c r="AB67">
        <f t="shared" si="17"/>
        <v>55</v>
      </c>
      <c r="AC67">
        <v>1000000</v>
      </c>
      <c r="AD67">
        <f t="shared" si="27"/>
        <v>-2.2000000000000002</v>
      </c>
      <c r="AE67" t="str">
        <f t="shared" si="28"/>
        <v>valid</v>
      </c>
      <c r="AG67" s="19" t="s">
        <v>89</v>
      </c>
      <c r="AH67" s="20">
        <v>46</v>
      </c>
      <c r="AI67" s="20">
        <v>1</v>
      </c>
      <c r="AJ67" s="20">
        <v>41</v>
      </c>
      <c r="AK67" s="20">
        <v>24</v>
      </c>
      <c r="AL67" s="20">
        <v>61</v>
      </c>
      <c r="AM67" s="20">
        <v>1000000</v>
      </c>
      <c r="AS67">
        <f t="shared" si="12"/>
        <v>36</v>
      </c>
      <c r="AT67">
        <f t="shared" si="8"/>
        <v>61</v>
      </c>
      <c r="AU67">
        <f t="shared" si="9"/>
        <v>19</v>
      </c>
      <c r="AV67">
        <f t="shared" si="10"/>
        <v>58</v>
      </c>
      <c r="AW67">
        <f t="shared" si="11"/>
        <v>21</v>
      </c>
      <c r="AX67">
        <f t="shared" si="13"/>
        <v>1000000</v>
      </c>
      <c r="BD67" s="19" t="s">
        <v>89</v>
      </c>
      <c r="BE67" s="20">
        <v>36</v>
      </c>
      <c r="BF67" s="20">
        <v>61</v>
      </c>
      <c r="BG67" s="20">
        <v>19</v>
      </c>
      <c r="BH67" s="20">
        <v>58</v>
      </c>
      <c r="BI67" s="20">
        <v>21</v>
      </c>
      <c r="BJ67" s="20">
        <v>1000000</v>
      </c>
      <c r="BT67" s="19" t="s">
        <v>91</v>
      </c>
      <c r="BU67" s="20">
        <v>36</v>
      </c>
      <c r="BV67" s="20">
        <v>1</v>
      </c>
      <c r="BW67" s="20">
        <v>41</v>
      </c>
      <c r="BX67" s="20">
        <v>31</v>
      </c>
      <c r="BY67" s="20">
        <v>53</v>
      </c>
      <c r="BZ67" s="20">
        <v>43</v>
      </c>
      <c r="CA67" s="20">
        <v>1000000</v>
      </c>
      <c r="CG67">
        <f t="shared" si="1"/>
        <v>46</v>
      </c>
      <c r="CH67">
        <f t="shared" si="2"/>
        <v>61</v>
      </c>
      <c r="CI67">
        <f t="shared" si="3"/>
        <v>19</v>
      </c>
      <c r="CJ67">
        <f t="shared" si="4"/>
        <v>51</v>
      </c>
      <c r="CK67">
        <f t="shared" si="5"/>
        <v>29</v>
      </c>
      <c r="CL67">
        <f t="shared" si="6"/>
        <v>38</v>
      </c>
      <c r="CM67">
        <f t="shared" si="7"/>
        <v>1000000</v>
      </c>
      <c r="CT67" s="19" t="s">
        <v>91</v>
      </c>
      <c r="CU67" s="20">
        <v>46</v>
      </c>
      <c r="CV67" s="20">
        <v>61</v>
      </c>
      <c r="CW67" s="20">
        <v>19</v>
      </c>
      <c r="CX67" s="20">
        <v>51</v>
      </c>
      <c r="CY67" s="20">
        <v>29</v>
      </c>
      <c r="CZ67" s="20">
        <v>38</v>
      </c>
      <c r="DA67" s="20">
        <v>1000000</v>
      </c>
    </row>
    <row r="68" spans="1:105" ht="15" thickBot="1" x14ac:dyDescent="0.35">
      <c r="A68">
        <v>64</v>
      </c>
      <c r="B68">
        <v>99</v>
      </c>
      <c r="C68">
        <f t="shared" si="18"/>
        <v>-2.2000000000000002</v>
      </c>
      <c r="D68">
        <f t="shared" si="19"/>
        <v>36</v>
      </c>
      <c r="E68">
        <f t="shared" si="20"/>
        <v>-2.4</v>
      </c>
      <c r="F68">
        <f t="shared" si="29"/>
        <v>0</v>
      </c>
      <c r="G68" s="13">
        <f>AVERAGE($B$5:$B68)</f>
        <v>38.84375</v>
      </c>
      <c r="H68" s="13">
        <f>AVERAGE($B69:$B$104)</f>
        <v>73.777777777777771</v>
      </c>
      <c r="I68" s="13">
        <f>MAX($B$5:$B68)</f>
        <v>99</v>
      </c>
      <c r="J68" s="13">
        <f>MAX($B69:$B$104)</f>
        <v>99</v>
      </c>
      <c r="K68" s="13">
        <f>MIN($B$5:$B68)</f>
        <v>10</v>
      </c>
      <c r="L68" s="13">
        <f>MIN($B69:$B$104)</f>
        <v>51</v>
      </c>
      <c r="M68" s="13">
        <f>STDEV($B$5:$B68)</f>
        <v>23.012914766099186</v>
      </c>
      <c r="N68" s="13">
        <f>STDEV($B69:$B$104)</f>
        <v>13.661439186078477</v>
      </c>
      <c r="O68" s="13">
        <f>SLOPE($B$5:$B68,$A$5:$A68)</f>
        <v>0.77962454212454213</v>
      </c>
      <c r="P68" s="13">
        <f>SLOPE($B69:$B$104,$A69:$A$104)</f>
        <v>4.6074646074646085E-2</v>
      </c>
      <c r="Q68" s="14">
        <f t="shared" si="21"/>
        <v>34.934027777777771</v>
      </c>
      <c r="R68" s="14">
        <f t="shared" si="22"/>
        <v>0</v>
      </c>
      <c r="S68" s="14">
        <f t="shared" si="23"/>
        <v>41</v>
      </c>
      <c r="T68" s="14">
        <f t="shared" si="24"/>
        <v>9.3514755800207094</v>
      </c>
      <c r="U68" s="14">
        <f t="shared" si="25"/>
        <v>0.73354989604989607</v>
      </c>
      <c r="V68">
        <f>STDEV(COUNT($B$5:B68),COUNT(B69:$B$104))</f>
        <v>19.798989873223331</v>
      </c>
      <c r="W68">
        <f t="shared" si="26"/>
        <v>54</v>
      </c>
      <c r="X68">
        <f t="shared" si="14"/>
        <v>1</v>
      </c>
      <c r="Y68">
        <f t="shared" si="15"/>
        <v>41</v>
      </c>
      <c r="Z68">
        <f t="shared" si="16"/>
        <v>22</v>
      </c>
      <c r="AA68">
        <f t="shared" si="17"/>
        <v>62</v>
      </c>
      <c r="AB68">
        <f t="shared" si="17"/>
        <v>53</v>
      </c>
      <c r="AC68">
        <v>1000000</v>
      </c>
      <c r="AD68">
        <f t="shared" si="27"/>
        <v>-2.2000000000000002</v>
      </c>
      <c r="AE68" t="str">
        <f t="shared" si="28"/>
        <v>valid</v>
      </c>
      <c r="AG68" s="19" t="s">
        <v>90</v>
      </c>
      <c r="AH68" s="20">
        <v>41</v>
      </c>
      <c r="AI68" s="20">
        <v>1</v>
      </c>
      <c r="AJ68" s="20">
        <v>41</v>
      </c>
      <c r="AK68" s="20">
        <v>32</v>
      </c>
      <c r="AL68" s="20">
        <v>56</v>
      </c>
      <c r="AM68" s="20">
        <v>1000000</v>
      </c>
      <c r="AS68">
        <f t="shared" si="12"/>
        <v>41</v>
      </c>
      <c r="AT68">
        <f t="shared" si="8"/>
        <v>61</v>
      </c>
      <c r="AU68">
        <f t="shared" si="9"/>
        <v>19</v>
      </c>
      <c r="AV68">
        <f t="shared" si="10"/>
        <v>50</v>
      </c>
      <c r="AW68">
        <f t="shared" si="11"/>
        <v>26</v>
      </c>
      <c r="AX68">
        <f t="shared" si="13"/>
        <v>1000000</v>
      </c>
      <c r="BD68" s="19" t="s">
        <v>90</v>
      </c>
      <c r="BE68" s="20">
        <v>41</v>
      </c>
      <c r="BF68" s="20">
        <v>61</v>
      </c>
      <c r="BG68" s="20">
        <v>19</v>
      </c>
      <c r="BH68" s="20">
        <v>50</v>
      </c>
      <c r="BI68" s="20">
        <v>26</v>
      </c>
      <c r="BJ68" s="20">
        <v>1000000</v>
      </c>
      <c r="BT68" s="19" t="s">
        <v>92</v>
      </c>
      <c r="BU68" s="20">
        <v>37</v>
      </c>
      <c r="BV68" s="20">
        <v>1</v>
      </c>
      <c r="BW68" s="20">
        <v>41</v>
      </c>
      <c r="BX68" s="20">
        <v>27</v>
      </c>
      <c r="BY68" s="20">
        <v>60</v>
      </c>
      <c r="BZ68" s="20">
        <v>41</v>
      </c>
      <c r="CA68" s="20">
        <v>1000000</v>
      </c>
      <c r="CG68">
        <f t="shared" si="1"/>
        <v>45</v>
      </c>
      <c r="CH68">
        <f t="shared" si="2"/>
        <v>61</v>
      </c>
      <c r="CI68">
        <f t="shared" si="3"/>
        <v>19</v>
      </c>
      <c r="CJ68">
        <f t="shared" si="4"/>
        <v>55</v>
      </c>
      <c r="CK68">
        <f t="shared" si="5"/>
        <v>22</v>
      </c>
      <c r="CL68">
        <f t="shared" si="6"/>
        <v>40</v>
      </c>
      <c r="CM68">
        <f t="shared" si="7"/>
        <v>1000000</v>
      </c>
      <c r="CT68" s="19" t="s">
        <v>92</v>
      </c>
      <c r="CU68" s="20">
        <v>45</v>
      </c>
      <c r="CV68" s="20">
        <v>61</v>
      </c>
      <c r="CW68" s="20">
        <v>19</v>
      </c>
      <c r="CX68" s="20">
        <v>55</v>
      </c>
      <c r="CY68" s="20">
        <v>22</v>
      </c>
      <c r="CZ68" s="20">
        <v>40</v>
      </c>
      <c r="DA68" s="20">
        <v>1000000</v>
      </c>
    </row>
    <row r="69" spans="1:105" ht="15" thickBot="1" x14ac:dyDescent="0.35">
      <c r="A69">
        <v>65</v>
      </c>
      <c r="B69">
        <v>92</v>
      </c>
      <c r="C69">
        <f t="shared" si="18"/>
        <v>2.8</v>
      </c>
      <c r="D69">
        <f t="shared" si="19"/>
        <v>35</v>
      </c>
      <c r="E69">
        <f t="shared" si="20"/>
        <v>8.1</v>
      </c>
      <c r="F69">
        <f t="shared" si="29"/>
        <v>6.0621778264910704</v>
      </c>
      <c r="G69" s="13">
        <f>AVERAGE($B$5:$B69)</f>
        <v>39.661538461538463</v>
      </c>
      <c r="H69" s="13">
        <f>AVERAGE($B70:$B$104)</f>
        <v>73.257142857142853</v>
      </c>
      <c r="I69" s="13">
        <f>MAX($B$5:$B69)</f>
        <v>99</v>
      </c>
      <c r="J69" s="13">
        <f>MAX($B70:$B$104)</f>
        <v>99</v>
      </c>
      <c r="K69" s="13">
        <f>MIN($B$5:$B69)</f>
        <v>10</v>
      </c>
      <c r="L69" s="13">
        <f>MIN($B70:$B$104)</f>
        <v>51</v>
      </c>
      <c r="M69" s="13">
        <f>STDEV($B$5:$B69)</f>
        <v>23.765308831280816</v>
      </c>
      <c r="N69" s="13">
        <f>STDEV($B70:$B$104)</f>
        <v>13.493664868990869</v>
      </c>
      <c r="O69" s="13">
        <f>SLOPE($B$5:$B69,$A$5:$A69)</f>
        <v>0.81853146853146841</v>
      </c>
      <c r="P69" s="13">
        <f>SLOPE($B70:$B$104,$A70:$A$104)</f>
        <v>0.14201680672268902</v>
      </c>
      <c r="Q69" s="14">
        <f t="shared" si="21"/>
        <v>33.59560439560439</v>
      </c>
      <c r="R69" s="14">
        <f t="shared" si="22"/>
        <v>0</v>
      </c>
      <c r="S69" s="14">
        <f t="shared" si="23"/>
        <v>41</v>
      </c>
      <c r="T69" s="14">
        <f t="shared" si="24"/>
        <v>10.271643962289946</v>
      </c>
      <c r="U69" s="14">
        <f t="shared" si="25"/>
        <v>0.67651466180877939</v>
      </c>
      <c r="V69">
        <f>STDEV(COUNT($B$5:B69),COUNT(B70:$B$104))</f>
        <v>21.213203435596427</v>
      </c>
      <c r="W69">
        <f t="shared" si="26"/>
        <v>48</v>
      </c>
      <c r="X69">
        <f t="shared" si="14"/>
        <v>1</v>
      </c>
      <c r="Y69">
        <f t="shared" si="15"/>
        <v>41</v>
      </c>
      <c r="Z69">
        <f t="shared" si="16"/>
        <v>28</v>
      </c>
      <c r="AA69">
        <f t="shared" si="17"/>
        <v>57</v>
      </c>
      <c r="AB69">
        <f t="shared" si="17"/>
        <v>51</v>
      </c>
      <c r="AC69">
        <v>1000000</v>
      </c>
      <c r="AD69">
        <f t="shared" si="27"/>
        <v>2.8</v>
      </c>
      <c r="AE69" t="str">
        <f t="shared" si="28"/>
        <v>valid</v>
      </c>
      <c r="AG69" s="19" t="s">
        <v>91</v>
      </c>
      <c r="AH69" s="20">
        <v>36</v>
      </c>
      <c r="AI69" s="20">
        <v>1</v>
      </c>
      <c r="AJ69" s="20">
        <v>41</v>
      </c>
      <c r="AK69" s="20">
        <v>31</v>
      </c>
      <c r="AL69" s="20">
        <v>53</v>
      </c>
      <c r="AM69" s="20">
        <v>1000000</v>
      </c>
      <c r="AS69">
        <f t="shared" si="12"/>
        <v>46</v>
      </c>
      <c r="AT69">
        <f t="shared" si="8"/>
        <v>61</v>
      </c>
      <c r="AU69">
        <f t="shared" si="9"/>
        <v>19</v>
      </c>
      <c r="AV69">
        <f t="shared" si="10"/>
        <v>51</v>
      </c>
      <c r="AW69">
        <f t="shared" si="11"/>
        <v>29</v>
      </c>
      <c r="AX69">
        <f t="shared" si="13"/>
        <v>1000000</v>
      </c>
      <c r="BD69" s="19" t="s">
        <v>91</v>
      </c>
      <c r="BE69" s="20">
        <v>46</v>
      </c>
      <c r="BF69" s="20">
        <v>61</v>
      </c>
      <c r="BG69" s="20">
        <v>19</v>
      </c>
      <c r="BH69" s="20">
        <v>51</v>
      </c>
      <c r="BI69" s="20">
        <v>29</v>
      </c>
      <c r="BJ69" s="20">
        <v>1000000</v>
      </c>
      <c r="BT69" s="19" t="s">
        <v>93</v>
      </c>
      <c r="BU69" s="20">
        <v>42</v>
      </c>
      <c r="BV69" s="20">
        <v>1</v>
      </c>
      <c r="BW69" s="20">
        <v>41</v>
      </c>
      <c r="BX69" s="20">
        <v>29</v>
      </c>
      <c r="BY69" s="20">
        <v>66</v>
      </c>
      <c r="BZ69" s="20">
        <v>39</v>
      </c>
      <c r="CA69" s="20">
        <v>1000000</v>
      </c>
      <c r="CG69">
        <f t="shared" si="1"/>
        <v>40</v>
      </c>
      <c r="CH69">
        <f t="shared" si="2"/>
        <v>61</v>
      </c>
      <c r="CI69">
        <f t="shared" si="3"/>
        <v>19</v>
      </c>
      <c r="CJ69">
        <f t="shared" si="4"/>
        <v>53</v>
      </c>
      <c r="CK69">
        <f t="shared" si="5"/>
        <v>16</v>
      </c>
      <c r="CL69">
        <f t="shared" si="6"/>
        <v>42</v>
      </c>
      <c r="CM69">
        <f t="shared" si="7"/>
        <v>1000000</v>
      </c>
      <c r="CT69" s="19" t="s">
        <v>93</v>
      </c>
      <c r="CU69" s="20">
        <v>40</v>
      </c>
      <c r="CV69" s="20">
        <v>61</v>
      </c>
      <c r="CW69" s="20">
        <v>19</v>
      </c>
      <c r="CX69" s="20">
        <v>53</v>
      </c>
      <c r="CY69" s="20">
        <v>16</v>
      </c>
      <c r="CZ69" s="20">
        <v>42</v>
      </c>
      <c r="DA69" s="20">
        <v>1000000</v>
      </c>
    </row>
    <row r="70" spans="1:105" ht="15" thickBot="1" x14ac:dyDescent="0.35">
      <c r="A70">
        <v>66</v>
      </c>
      <c r="B70">
        <v>64</v>
      </c>
      <c r="C70">
        <f t="shared" si="18"/>
        <v>-1.7</v>
      </c>
      <c r="D70">
        <f t="shared" si="19"/>
        <v>34.799999999999997</v>
      </c>
      <c r="E70">
        <f t="shared" si="20"/>
        <v>5.0999999999999996</v>
      </c>
      <c r="F70">
        <f t="shared" si="29"/>
        <v>5.4083269131959844</v>
      </c>
      <c r="G70" s="13">
        <f>AVERAGE($B$5:$B70)</f>
        <v>40.030303030303031</v>
      </c>
      <c r="H70" s="13">
        <f>AVERAGE($B71:$B$104)</f>
        <v>73.529411764705884</v>
      </c>
      <c r="I70" s="13">
        <f>MAX($B$5:$B70)</f>
        <v>99</v>
      </c>
      <c r="J70" s="13">
        <f>MAX($B71:$B$104)</f>
        <v>99</v>
      </c>
      <c r="K70" s="13">
        <f>MIN($B$5:$B70)</f>
        <v>10</v>
      </c>
      <c r="L70" s="13">
        <f>MIN($B71:$B$104)</f>
        <v>51</v>
      </c>
      <c r="M70" s="13">
        <f>STDEV($B$5:$B70)</f>
        <v>23.771327070148832</v>
      </c>
      <c r="N70" s="13">
        <f>STDEV($B71:$B$104)</f>
        <v>13.598652549375821</v>
      </c>
      <c r="O70" s="13">
        <f>SLOPE($B$5:$B70,$A$5:$A70)</f>
        <v>0.81490449848658808</v>
      </c>
      <c r="P70" s="13">
        <f>SLOPE($B71:$B$104,$A71:$A$104)</f>
        <v>0.10542398777692899</v>
      </c>
      <c r="Q70" s="14">
        <f t="shared" si="21"/>
        <v>33.499108734402853</v>
      </c>
      <c r="R70" s="14">
        <f t="shared" si="22"/>
        <v>0</v>
      </c>
      <c r="S70" s="14">
        <f t="shared" si="23"/>
        <v>41</v>
      </c>
      <c r="T70" s="14">
        <f t="shared" si="24"/>
        <v>10.172674520773011</v>
      </c>
      <c r="U70" s="14">
        <f t="shared" si="25"/>
        <v>0.70948051070965912</v>
      </c>
      <c r="V70">
        <f>STDEV(COUNT($B$5:B70),COUNT(B71:$B$104))</f>
        <v>22.627416997969522</v>
      </c>
      <c r="W70">
        <f t="shared" si="26"/>
        <v>47</v>
      </c>
      <c r="X70">
        <f t="shared" si="14"/>
        <v>1</v>
      </c>
      <c r="Y70">
        <f t="shared" si="15"/>
        <v>41</v>
      </c>
      <c r="Z70">
        <f t="shared" si="16"/>
        <v>26</v>
      </c>
      <c r="AA70">
        <f t="shared" si="17"/>
        <v>59</v>
      </c>
      <c r="AB70">
        <f t="shared" si="17"/>
        <v>49</v>
      </c>
      <c r="AC70">
        <v>1000000</v>
      </c>
      <c r="AD70">
        <f t="shared" si="27"/>
        <v>-1.7</v>
      </c>
      <c r="AE70" t="str">
        <f t="shared" si="28"/>
        <v>valid</v>
      </c>
      <c r="AG70" s="19" t="s">
        <v>92</v>
      </c>
      <c r="AH70" s="20">
        <v>37</v>
      </c>
      <c r="AI70" s="20">
        <v>1</v>
      </c>
      <c r="AJ70" s="20">
        <v>41</v>
      </c>
      <c r="AK70" s="20">
        <v>27</v>
      </c>
      <c r="AL70" s="20">
        <v>60</v>
      </c>
      <c r="AM70" s="20">
        <v>1000000</v>
      </c>
      <c r="AS70">
        <f t="shared" si="12"/>
        <v>45</v>
      </c>
      <c r="AT70">
        <f t="shared" si="8"/>
        <v>61</v>
      </c>
      <c r="AU70">
        <f t="shared" si="9"/>
        <v>19</v>
      </c>
      <c r="AV70">
        <f t="shared" si="10"/>
        <v>55</v>
      </c>
      <c r="AW70">
        <f t="shared" si="11"/>
        <v>22</v>
      </c>
      <c r="AX70">
        <f t="shared" si="13"/>
        <v>1000000</v>
      </c>
      <c r="BD70" s="19" t="s">
        <v>92</v>
      </c>
      <c r="BE70" s="20">
        <v>45</v>
      </c>
      <c r="BF70" s="20">
        <v>61</v>
      </c>
      <c r="BG70" s="20">
        <v>19</v>
      </c>
      <c r="BH70" s="20">
        <v>55</v>
      </c>
      <c r="BI70" s="20">
        <v>22</v>
      </c>
      <c r="BJ70" s="20">
        <v>1000000</v>
      </c>
      <c r="BT70" s="19" t="s">
        <v>94</v>
      </c>
      <c r="BU70" s="20">
        <v>39</v>
      </c>
      <c r="BV70" s="20">
        <v>1</v>
      </c>
      <c r="BW70" s="20">
        <v>41</v>
      </c>
      <c r="BX70" s="20">
        <v>25</v>
      </c>
      <c r="BY70" s="20">
        <v>67</v>
      </c>
      <c r="BZ70" s="20">
        <v>37</v>
      </c>
      <c r="CA70" s="20">
        <v>1000000</v>
      </c>
      <c r="CG70">
        <f t="shared" si="1"/>
        <v>43</v>
      </c>
      <c r="CH70">
        <f t="shared" si="2"/>
        <v>61</v>
      </c>
      <c r="CI70">
        <f t="shared" si="3"/>
        <v>19</v>
      </c>
      <c r="CJ70">
        <f t="shared" si="4"/>
        <v>57</v>
      </c>
      <c r="CK70">
        <f t="shared" si="5"/>
        <v>15</v>
      </c>
      <c r="CL70">
        <f t="shared" si="6"/>
        <v>44</v>
      </c>
      <c r="CM70">
        <f t="shared" si="7"/>
        <v>1000000</v>
      </c>
      <c r="CT70" s="19" t="s">
        <v>94</v>
      </c>
      <c r="CU70" s="20">
        <v>43</v>
      </c>
      <c r="CV70" s="20">
        <v>61</v>
      </c>
      <c r="CW70" s="20">
        <v>19</v>
      </c>
      <c r="CX70" s="20">
        <v>57</v>
      </c>
      <c r="CY70" s="20">
        <v>15</v>
      </c>
      <c r="CZ70" s="20">
        <v>44</v>
      </c>
      <c r="DA70" s="20">
        <v>1000000</v>
      </c>
    </row>
    <row r="71" spans="1:105" ht="15" thickBot="1" x14ac:dyDescent="0.35">
      <c r="A71">
        <v>67</v>
      </c>
      <c r="B71">
        <v>68</v>
      </c>
      <c r="C71">
        <f t="shared" si="18"/>
        <v>-2.7</v>
      </c>
      <c r="D71">
        <f t="shared" si="19"/>
        <v>34.6</v>
      </c>
      <c r="E71">
        <f t="shared" si="20"/>
        <v>-4.4000000000000004</v>
      </c>
      <c r="F71">
        <f t="shared" si="29"/>
        <v>6.5255906501506313</v>
      </c>
      <c r="G71" s="13">
        <f>AVERAGE($B$5:$B71)</f>
        <v>40.447761194029852</v>
      </c>
      <c r="H71" s="13">
        <f>AVERAGE($B72:$B$104)</f>
        <v>73.696969696969703</v>
      </c>
      <c r="I71" s="13">
        <f>MAX($B$5:$B71)</f>
        <v>99</v>
      </c>
      <c r="J71" s="13">
        <f>MAX($B72:$B$104)</f>
        <v>99</v>
      </c>
      <c r="K71" s="13">
        <f>MIN($B$5:$B71)</f>
        <v>10</v>
      </c>
      <c r="L71" s="13">
        <f>MIN($B72:$B$104)</f>
        <v>51</v>
      </c>
      <c r="M71" s="13">
        <f>STDEV($B$5:$B71)</f>
        <v>23.836744987067156</v>
      </c>
      <c r="N71" s="13">
        <f>STDEV($B72:$B$104)</f>
        <v>13.773808588415298</v>
      </c>
      <c r="O71" s="13">
        <f>SLOPE($B$5:$B71,$A$5:$A71)</f>
        <v>0.8157873732939579</v>
      </c>
      <c r="P71" s="13">
        <f>SLOPE($B72:$B$104,$A72:$A$104)</f>
        <v>8.3890374331550846E-2</v>
      </c>
      <c r="Q71" s="14">
        <f t="shared" si="21"/>
        <v>33.249208502939851</v>
      </c>
      <c r="R71" s="14">
        <f t="shared" si="22"/>
        <v>0</v>
      </c>
      <c r="S71" s="14">
        <f t="shared" si="23"/>
        <v>41</v>
      </c>
      <c r="T71" s="14">
        <f t="shared" si="24"/>
        <v>10.062936398651859</v>
      </c>
      <c r="U71" s="14">
        <f t="shared" si="25"/>
        <v>0.73189699896240701</v>
      </c>
      <c r="V71">
        <f>STDEV(COUNT($B$5:B71),COUNT(B72:$B$104))</f>
        <v>24.041630560342615</v>
      </c>
      <c r="W71">
        <f t="shared" si="26"/>
        <v>46</v>
      </c>
      <c r="X71">
        <f t="shared" si="14"/>
        <v>1</v>
      </c>
      <c r="Y71">
        <f t="shared" si="15"/>
        <v>41</v>
      </c>
      <c r="Z71">
        <f t="shared" si="16"/>
        <v>24</v>
      </c>
      <c r="AA71">
        <f t="shared" si="17"/>
        <v>61</v>
      </c>
      <c r="AB71">
        <f t="shared" si="17"/>
        <v>47</v>
      </c>
      <c r="AC71">
        <v>1000000</v>
      </c>
      <c r="AD71">
        <f t="shared" si="27"/>
        <v>-2.7</v>
      </c>
      <c r="AE71" t="str">
        <f t="shared" si="28"/>
        <v>valid</v>
      </c>
      <c r="AG71" s="19" t="s">
        <v>93</v>
      </c>
      <c r="AH71" s="20">
        <v>42</v>
      </c>
      <c r="AI71" s="20">
        <v>1</v>
      </c>
      <c r="AJ71" s="20">
        <v>41</v>
      </c>
      <c r="AK71" s="20">
        <v>29</v>
      </c>
      <c r="AL71" s="20">
        <v>66</v>
      </c>
      <c r="AM71" s="20">
        <v>1000000</v>
      </c>
      <c r="AS71">
        <f t="shared" si="12"/>
        <v>40</v>
      </c>
      <c r="AT71">
        <f t="shared" si="8"/>
        <v>61</v>
      </c>
      <c r="AU71">
        <f t="shared" si="9"/>
        <v>19</v>
      </c>
      <c r="AV71">
        <f t="shared" si="10"/>
        <v>53</v>
      </c>
      <c r="AW71">
        <f t="shared" si="11"/>
        <v>16</v>
      </c>
      <c r="AX71">
        <f t="shared" si="13"/>
        <v>1000000</v>
      </c>
      <c r="BD71" s="19" t="s">
        <v>93</v>
      </c>
      <c r="BE71" s="20">
        <v>40</v>
      </c>
      <c r="BF71" s="20">
        <v>61</v>
      </c>
      <c r="BG71" s="20">
        <v>19</v>
      </c>
      <c r="BH71" s="20">
        <v>53</v>
      </c>
      <c r="BI71" s="20">
        <v>16</v>
      </c>
      <c r="BJ71" s="20">
        <v>1000000</v>
      </c>
      <c r="BT71" s="19" t="s">
        <v>95</v>
      </c>
      <c r="BU71" s="20">
        <v>44</v>
      </c>
      <c r="BV71" s="20">
        <v>1</v>
      </c>
      <c r="BW71" s="20">
        <v>64</v>
      </c>
      <c r="BX71" s="20">
        <v>33</v>
      </c>
      <c r="BY71" s="20">
        <v>74</v>
      </c>
      <c r="BZ71" s="20">
        <v>35</v>
      </c>
      <c r="CA71" s="20">
        <v>1000000</v>
      </c>
      <c r="CG71">
        <f t="shared" si="1"/>
        <v>38</v>
      </c>
      <c r="CH71">
        <f t="shared" si="2"/>
        <v>61</v>
      </c>
      <c r="CI71">
        <f t="shared" si="3"/>
        <v>9</v>
      </c>
      <c r="CJ71">
        <f t="shared" si="4"/>
        <v>49</v>
      </c>
      <c r="CK71">
        <f t="shared" si="5"/>
        <v>8</v>
      </c>
      <c r="CL71">
        <f t="shared" si="6"/>
        <v>46</v>
      </c>
      <c r="CM71">
        <f t="shared" si="7"/>
        <v>1000000</v>
      </c>
      <c r="CT71" s="19" t="s">
        <v>95</v>
      </c>
      <c r="CU71" s="20">
        <v>38</v>
      </c>
      <c r="CV71" s="20">
        <v>61</v>
      </c>
      <c r="CW71" s="20">
        <v>9</v>
      </c>
      <c r="CX71" s="20">
        <v>49</v>
      </c>
      <c r="CY71" s="20">
        <v>8</v>
      </c>
      <c r="CZ71" s="20">
        <v>46</v>
      </c>
      <c r="DA71" s="20">
        <v>1000000</v>
      </c>
    </row>
    <row r="72" spans="1:105" ht="15" thickBot="1" x14ac:dyDescent="0.35">
      <c r="A72">
        <v>68</v>
      </c>
      <c r="B72">
        <v>86</v>
      </c>
      <c r="C72">
        <f t="shared" si="18"/>
        <v>-13.2</v>
      </c>
      <c r="D72">
        <f t="shared" si="19"/>
        <v>34.200000000000003</v>
      </c>
      <c r="E72">
        <f t="shared" si="20"/>
        <v>4.0999999999999996</v>
      </c>
      <c r="F72">
        <f t="shared" si="29"/>
        <v>5.2201532544552753</v>
      </c>
      <c r="G72" s="13">
        <f>AVERAGE($B$5:$B72)</f>
        <v>41.117647058823529</v>
      </c>
      <c r="H72" s="13">
        <f>AVERAGE($B73:$B$104)</f>
        <v>73.3125</v>
      </c>
      <c r="I72" s="13">
        <f>MAX($B$5:$B72)</f>
        <v>99</v>
      </c>
      <c r="J72" s="13">
        <f>MAX($B73:$B$104)</f>
        <v>99</v>
      </c>
      <c r="K72" s="13">
        <f>MIN($B$5:$B72)</f>
        <v>10</v>
      </c>
      <c r="L72" s="13">
        <f>MIN($B73:$B$104)</f>
        <v>51</v>
      </c>
      <c r="M72" s="13">
        <f>STDEV($B$5:$B72)</f>
        <v>24.294541744188969</v>
      </c>
      <c r="N72" s="13">
        <f>STDEV($B73:$B$104)</f>
        <v>13.813124894636937</v>
      </c>
      <c r="O72" s="13">
        <f>SLOPE($B$5:$B72,$A$5:$A72)</f>
        <v>0.83856930182845346</v>
      </c>
      <c r="P72" s="13">
        <f>SLOPE($B73:$B$104,$A73:$A$104)</f>
        <v>0.16642228739002932</v>
      </c>
      <c r="Q72" s="14">
        <f t="shared" si="21"/>
        <v>32.194852941176471</v>
      </c>
      <c r="R72" s="14">
        <f t="shared" si="22"/>
        <v>0</v>
      </c>
      <c r="S72" s="14">
        <f t="shared" si="23"/>
        <v>41</v>
      </c>
      <c r="T72" s="14">
        <f t="shared" si="24"/>
        <v>10.481416849552032</v>
      </c>
      <c r="U72" s="14">
        <f t="shared" si="25"/>
        <v>0.67214701443842417</v>
      </c>
      <c r="V72">
        <f>STDEV(COUNT($B$5:B72),COUNT(B73:$B$104))</f>
        <v>25.45584412271571</v>
      </c>
      <c r="W72">
        <f t="shared" si="26"/>
        <v>41</v>
      </c>
      <c r="X72">
        <f t="shared" si="14"/>
        <v>1</v>
      </c>
      <c r="Y72">
        <f t="shared" si="15"/>
        <v>41</v>
      </c>
      <c r="Z72">
        <f t="shared" si="16"/>
        <v>32</v>
      </c>
      <c r="AA72">
        <f t="shared" si="17"/>
        <v>56</v>
      </c>
      <c r="AB72">
        <f t="shared" si="17"/>
        <v>45</v>
      </c>
      <c r="AC72">
        <v>1000000</v>
      </c>
      <c r="AD72">
        <f t="shared" si="27"/>
        <v>-13.2</v>
      </c>
      <c r="AE72" t="str">
        <f t="shared" si="28"/>
        <v>valid</v>
      </c>
      <c r="AG72" s="19" t="s">
        <v>94</v>
      </c>
      <c r="AH72" s="20">
        <v>39</v>
      </c>
      <c r="AI72" s="20">
        <v>1</v>
      </c>
      <c r="AJ72" s="20">
        <v>41</v>
      </c>
      <c r="AK72" s="20">
        <v>25</v>
      </c>
      <c r="AL72" s="20">
        <v>67</v>
      </c>
      <c r="AM72" s="20">
        <v>1000000</v>
      </c>
      <c r="AS72">
        <f t="shared" si="12"/>
        <v>43</v>
      </c>
      <c r="AT72">
        <f t="shared" si="8"/>
        <v>61</v>
      </c>
      <c r="AU72">
        <f t="shared" si="9"/>
        <v>19</v>
      </c>
      <c r="AV72">
        <f t="shared" si="10"/>
        <v>57</v>
      </c>
      <c r="AW72">
        <f t="shared" si="11"/>
        <v>15</v>
      </c>
      <c r="AX72">
        <f t="shared" si="13"/>
        <v>1000000</v>
      </c>
      <c r="BD72" s="19" t="s">
        <v>94</v>
      </c>
      <c r="BE72" s="20">
        <v>43</v>
      </c>
      <c r="BF72" s="20">
        <v>61</v>
      </c>
      <c r="BG72" s="20">
        <v>19</v>
      </c>
      <c r="BH72" s="20">
        <v>57</v>
      </c>
      <c r="BI72" s="20">
        <v>15</v>
      </c>
      <c r="BJ72" s="20">
        <v>1000000</v>
      </c>
      <c r="BT72" s="19" t="s">
        <v>96</v>
      </c>
      <c r="BU72" s="20">
        <v>33</v>
      </c>
      <c r="BV72" s="20">
        <v>1</v>
      </c>
      <c r="BW72" s="20">
        <v>64</v>
      </c>
      <c r="BX72" s="20">
        <v>41</v>
      </c>
      <c r="BY72" s="20">
        <v>70</v>
      </c>
      <c r="BZ72" s="20">
        <v>33</v>
      </c>
      <c r="CA72" s="20">
        <v>1000000</v>
      </c>
      <c r="CG72">
        <f t="shared" si="1"/>
        <v>49</v>
      </c>
      <c r="CH72">
        <f t="shared" si="2"/>
        <v>61</v>
      </c>
      <c r="CI72">
        <f t="shared" si="3"/>
        <v>9</v>
      </c>
      <c r="CJ72">
        <f t="shared" si="4"/>
        <v>41</v>
      </c>
      <c r="CK72">
        <f t="shared" si="5"/>
        <v>12</v>
      </c>
      <c r="CL72">
        <f t="shared" si="6"/>
        <v>48</v>
      </c>
      <c r="CM72">
        <f t="shared" si="7"/>
        <v>1000000</v>
      </c>
      <c r="CT72" s="19" t="s">
        <v>96</v>
      </c>
      <c r="CU72" s="20">
        <v>49</v>
      </c>
      <c r="CV72" s="20">
        <v>61</v>
      </c>
      <c r="CW72" s="20">
        <v>9</v>
      </c>
      <c r="CX72" s="20">
        <v>41</v>
      </c>
      <c r="CY72" s="20">
        <v>12</v>
      </c>
      <c r="CZ72" s="20">
        <v>48</v>
      </c>
      <c r="DA72" s="20">
        <v>1000000</v>
      </c>
    </row>
    <row r="73" spans="1:105" ht="15" thickBot="1" x14ac:dyDescent="0.35">
      <c r="A73">
        <v>69</v>
      </c>
      <c r="B73">
        <v>73</v>
      </c>
      <c r="C73">
        <f t="shared" si="18"/>
        <v>-22.2</v>
      </c>
      <c r="D73">
        <f t="shared" si="19"/>
        <v>32.4</v>
      </c>
      <c r="E73">
        <f t="shared" si="20"/>
        <v>-6.9</v>
      </c>
      <c r="F73">
        <f t="shared" si="29"/>
        <v>5.7662812973353983</v>
      </c>
      <c r="G73" s="13">
        <f>AVERAGE($B$5:$B73)</f>
        <v>41.579710144927539</v>
      </c>
      <c r="H73" s="13">
        <f>AVERAGE($B74:$B$104)</f>
        <v>73.322580645161295</v>
      </c>
      <c r="I73" s="13">
        <f>MAX($B$5:$B73)</f>
        <v>99</v>
      </c>
      <c r="J73" s="13">
        <f>MAX($B74:$B$104)</f>
        <v>99</v>
      </c>
      <c r="K73" s="13">
        <f>MIN($B$5:$B73)</f>
        <v>10</v>
      </c>
      <c r="L73" s="13">
        <f>MIN($B74:$B$104)</f>
        <v>51</v>
      </c>
      <c r="M73" s="13">
        <f>STDEV($B$5:$B73)</f>
        <v>24.418776404464232</v>
      </c>
      <c r="N73" s="13">
        <f>STDEV($B74:$B$104)</f>
        <v>14.041336823285254</v>
      </c>
      <c r="O73" s="13">
        <f>SLOPE($B$5:$B73,$A$5:$A73)</f>
        <v>0.84223602484472038</v>
      </c>
      <c r="P73" s="13">
        <f>SLOPE($B74:$B$104,$A74:$A$104)</f>
        <v>0.18104838709677423</v>
      </c>
      <c r="Q73" s="14">
        <f t="shared" si="21"/>
        <v>31.742870500233757</v>
      </c>
      <c r="R73" s="14">
        <f t="shared" si="22"/>
        <v>0</v>
      </c>
      <c r="S73" s="14">
        <f t="shared" si="23"/>
        <v>41</v>
      </c>
      <c r="T73" s="14">
        <f t="shared" si="24"/>
        <v>10.377439581178978</v>
      </c>
      <c r="U73" s="14">
        <f t="shared" si="25"/>
        <v>0.6611876377479462</v>
      </c>
      <c r="V73">
        <f>STDEV(COUNT($B$5:B73),COUNT(B74:$B$104))</f>
        <v>26.870057685088806</v>
      </c>
      <c r="W73">
        <f t="shared" si="26"/>
        <v>36</v>
      </c>
      <c r="X73">
        <f t="shared" si="14"/>
        <v>1</v>
      </c>
      <c r="Y73">
        <f t="shared" si="15"/>
        <v>41</v>
      </c>
      <c r="Z73">
        <f t="shared" si="16"/>
        <v>31</v>
      </c>
      <c r="AA73">
        <f t="shared" si="17"/>
        <v>53</v>
      </c>
      <c r="AB73">
        <f t="shared" si="17"/>
        <v>43</v>
      </c>
      <c r="AC73">
        <v>1000000</v>
      </c>
      <c r="AD73">
        <f t="shared" si="27"/>
        <v>-22.2</v>
      </c>
      <c r="AE73" t="str">
        <f t="shared" si="28"/>
        <v>valid</v>
      </c>
      <c r="AG73" s="19" t="s">
        <v>95</v>
      </c>
      <c r="AH73" s="20">
        <v>44</v>
      </c>
      <c r="AI73" s="20">
        <v>1</v>
      </c>
      <c r="AJ73" s="20">
        <v>64</v>
      </c>
      <c r="AK73" s="20">
        <v>33</v>
      </c>
      <c r="AL73" s="20">
        <v>74</v>
      </c>
      <c r="AM73" s="20">
        <v>1000000</v>
      </c>
      <c r="AS73">
        <f t="shared" si="12"/>
        <v>38</v>
      </c>
      <c r="AT73">
        <f t="shared" si="8"/>
        <v>61</v>
      </c>
      <c r="AU73">
        <f t="shared" si="9"/>
        <v>9</v>
      </c>
      <c r="AV73">
        <f t="shared" si="10"/>
        <v>49</v>
      </c>
      <c r="AW73">
        <f t="shared" si="11"/>
        <v>8</v>
      </c>
      <c r="AX73">
        <f t="shared" si="13"/>
        <v>1000000</v>
      </c>
      <c r="BD73" s="19" t="s">
        <v>95</v>
      </c>
      <c r="BE73" s="20">
        <v>38</v>
      </c>
      <c r="BF73" s="20">
        <v>61</v>
      </c>
      <c r="BG73" s="20">
        <v>9</v>
      </c>
      <c r="BH73" s="20">
        <v>49</v>
      </c>
      <c r="BI73" s="20">
        <v>8</v>
      </c>
      <c r="BJ73" s="20">
        <v>1000000</v>
      </c>
      <c r="BT73" s="19" t="s">
        <v>97</v>
      </c>
      <c r="BU73" s="20">
        <v>25</v>
      </c>
      <c r="BV73" s="20">
        <v>1</v>
      </c>
      <c r="BW73" s="20">
        <v>64</v>
      </c>
      <c r="BX73" s="20">
        <v>44</v>
      </c>
      <c r="BY73" s="20">
        <v>68</v>
      </c>
      <c r="BZ73" s="20">
        <v>31</v>
      </c>
      <c r="CA73" s="20">
        <v>1000000</v>
      </c>
      <c r="CG73">
        <f t="shared" ref="CG73:CG88" si="30">RANK(BU73,BU$8:BU$88,0)</f>
        <v>57</v>
      </c>
      <c r="CH73">
        <f t="shared" ref="CH73:CH88" si="31">RANK(BV73,BV$8:BV$88,0)</f>
        <v>61</v>
      </c>
      <c r="CI73">
        <f t="shared" ref="CI73:CI88" si="32">RANK(BW73,BW$8:BW$88,0)</f>
        <v>9</v>
      </c>
      <c r="CJ73">
        <f t="shared" ref="CJ73:CJ88" si="33">RANK(BX73,BX$8:BX$88,0)</f>
        <v>38</v>
      </c>
      <c r="CK73">
        <f t="shared" ref="CK73:CK88" si="34">RANK(BY73,BY$8:BY$88,0)</f>
        <v>14</v>
      </c>
      <c r="CL73">
        <f t="shared" ref="CL73:CL88" si="35">RANK(BZ73,BZ$8:BZ$88,0)</f>
        <v>50</v>
      </c>
      <c r="CM73">
        <f t="shared" ref="CM73:CM88" si="36">CA73</f>
        <v>1000000</v>
      </c>
      <c r="CT73" s="19" t="s">
        <v>97</v>
      </c>
      <c r="CU73" s="20">
        <v>57</v>
      </c>
      <c r="CV73" s="20">
        <v>61</v>
      </c>
      <c r="CW73" s="20">
        <v>9</v>
      </c>
      <c r="CX73" s="20">
        <v>38</v>
      </c>
      <c r="CY73" s="20">
        <v>14</v>
      </c>
      <c r="CZ73" s="20">
        <v>50</v>
      </c>
      <c r="DA73" s="20">
        <v>1000000</v>
      </c>
    </row>
    <row r="74" spans="1:105" ht="15" thickBot="1" x14ac:dyDescent="0.35">
      <c r="A74">
        <v>70</v>
      </c>
      <c r="B74">
        <v>61</v>
      </c>
      <c r="C74">
        <f t="shared" si="18"/>
        <v>-20.2</v>
      </c>
      <c r="D74">
        <f t="shared" si="19"/>
        <v>33.200000000000003</v>
      </c>
      <c r="E74">
        <f t="shared" si="20"/>
        <v>-10.9</v>
      </c>
      <c r="F74">
        <f t="shared" si="29"/>
        <v>7.7674534651540297</v>
      </c>
      <c r="G74" s="13">
        <f>AVERAGE($B$5:$B74)</f>
        <v>41.857142857142854</v>
      </c>
      <c r="H74" s="13">
        <f>AVERAGE($B75:$B$104)</f>
        <v>73.733333333333334</v>
      </c>
      <c r="I74" s="13">
        <f>MAX($B$5:$B74)</f>
        <v>99</v>
      </c>
      <c r="J74" s="13">
        <f>MAX($B75:$B$104)</f>
        <v>99</v>
      </c>
      <c r="K74" s="13">
        <f>MIN($B$5:$B74)</f>
        <v>10</v>
      </c>
      <c r="L74" s="13">
        <f>MIN($B75:$B$104)</f>
        <v>51</v>
      </c>
      <c r="M74" s="13">
        <f>STDEV($B$5:$B74)</f>
        <v>24.352058934043384</v>
      </c>
      <c r="N74" s="13">
        <f>STDEV($B75:$B$104)</f>
        <v>14.090675159011425</v>
      </c>
      <c r="O74" s="13">
        <f>SLOPE($B$5:$B74,$A$5:$A74)</f>
        <v>0.83009360510891428</v>
      </c>
      <c r="P74" s="13">
        <f>SLOPE($B75:$B$104,$A75:$A$104)</f>
        <v>0.11479421579532814</v>
      </c>
      <c r="Q74" s="14">
        <f t="shared" si="21"/>
        <v>31.87619047619048</v>
      </c>
      <c r="R74" s="14">
        <f t="shared" si="22"/>
        <v>0</v>
      </c>
      <c r="S74" s="14">
        <f t="shared" si="23"/>
        <v>41</v>
      </c>
      <c r="T74" s="14">
        <f t="shared" si="24"/>
        <v>10.261383775031959</v>
      </c>
      <c r="U74" s="14">
        <f t="shared" si="25"/>
        <v>0.71529938931358616</v>
      </c>
      <c r="V74">
        <f>STDEV(COUNT($B$5:B74),COUNT(B75:$B$104))</f>
        <v>28.284271247461902</v>
      </c>
      <c r="W74">
        <f t="shared" si="26"/>
        <v>37</v>
      </c>
      <c r="X74">
        <f t="shared" si="14"/>
        <v>1</v>
      </c>
      <c r="Y74">
        <f t="shared" si="15"/>
        <v>41</v>
      </c>
      <c r="Z74">
        <f t="shared" si="16"/>
        <v>27</v>
      </c>
      <c r="AA74">
        <f t="shared" si="17"/>
        <v>60</v>
      </c>
      <c r="AB74">
        <f t="shared" si="17"/>
        <v>41</v>
      </c>
      <c r="AC74">
        <v>1000000</v>
      </c>
      <c r="AD74">
        <f t="shared" si="27"/>
        <v>-20.2</v>
      </c>
      <c r="AE74" t="str">
        <f t="shared" si="28"/>
        <v>valid</v>
      </c>
      <c r="AG74" s="19" t="s">
        <v>96</v>
      </c>
      <c r="AH74" s="20">
        <v>33</v>
      </c>
      <c r="AI74" s="20">
        <v>1</v>
      </c>
      <c r="AJ74" s="20">
        <v>64</v>
      </c>
      <c r="AK74" s="20">
        <v>41</v>
      </c>
      <c r="AL74" s="20">
        <v>70</v>
      </c>
      <c r="AM74" s="20">
        <v>1000000</v>
      </c>
      <c r="AS74">
        <f t="shared" si="12"/>
        <v>49</v>
      </c>
      <c r="AT74">
        <f t="shared" ref="AT74:AT90" si="37">RANK(AI74,AI$10:AI$90,0)</f>
        <v>61</v>
      </c>
      <c r="AU74">
        <f t="shared" ref="AU74:AU90" si="38">RANK(AJ74,AJ$10:AJ$90,0)</f>
        <v>9</v>
      </c>
      <c r="AV74">
        <f t="shared" ref="AV74:AV90" si="39">RANK(AK74,AK$10:AK$90,0)</f>
        <v>41</v>
      </c>
      <c r="AW74">
        <f t="shared" ref="AW74:AW90" si="40">RANK(AL74,AL$10:AL$90,0)</f>
        <v>12</v>
      </c>
      <c r="AX74">
        <f t="shared" si="13"/>
        <v>1000000</v>
      </c>
      <c r="BD74" s="19" t="s">
        <v>96</v>
      </c>
      <c r="BE74" s="20">
        <v>49</v>
      </c>
      <c r="BF74" s="20">
        <v>61</v>
      </c>
      <c r="BG74" s="20">
        <v>9</v>
      </c>
      <c r="BH74" s="20">
        <v>41</v>
      </c>
      <c r="BI74" s="20">
        <v>12</v>
      </c>
      <c r="BJ74" s="20">
        <v>1000000</v>
      </c>
      <c r="BT74" s="19" t="s">
        <v>98</v>
      </c>
      <c r="BU74" s="20">
        <v>30</v>
      </c>
      <c r="BV74" s="20">
        <v>1</v>
      </c>
      <c r="BW74" s="20">
        <v>64</v>
      </c>
      <c r="BX74" s="20">
        <v>42</v>
      </c>
      <c r="BY74" s="20">
        <v>73</v>
      </c>
      <c r="BZ74" s="20">
        <v>29</v>
      </c>
      <c r="CA74" s="20">
        <v>1000000</v>
      </c>
      <c r="CG74">
        <f t="shared" si="30"/>
        <v>52</v>
      </c>
      <c r="CH74">
        <f t="shared" si="31"/>
        <v>61</v>
      </c>
      <c r="CI74">
        <f t="shared" si="32"/>
        <v>9</v>
      </c>
      <c r="CJ74">
        <f t="shared" si="33"/>
        <v>40</v>
      </c>
      <c r="CK74">
        <f t="shared" si="34"/>
        <v>9</v>
      </c>
      <c r="CL74">
        <f t="shared" si="35"/>
        <v>52</v>
      </c>
      <c r="CM74">
        <f t="shared" si="36"/>
        <v>1000000</v>
      </c>
      <c r="CT74" s="19" t="s">
        <v>98</v>
      </c>
      <c r="CU74" s="20">
        <v>52</v>
      </c>
      <c r="CV74" s="20">
        <v>61</v>
      </c>
      <c r="CW74" s="20">
        <v>9</v>
      </c>
      <c r="CX74" s="20">
        <v>40</v>
      </c>
      <c r="CY74" s="20">
        <v>9</v>
      </c>
      <c r="CZ74" s="20">
        <v>52</v>
      </c>
      <c r="DA74" s="20">
        <v>1000000</v>
      </c>
    </row>
    <row r="75" spans="1:105" ht="15" thickBot="1" x14ac:dyDescent="0.35">
      <c r="A75">
        <v>71</v>
      </c>
      <c r="B75">
        <v>56</v>
      </c>
      <c r="C75">
        <f t="shared" si="18"/>
        <v>-7.2</v>
      </c>
      <c r="D75">
        <f t="shared" si="19"/>
        <v>35.799999999999997</v>
      </c>
      <c r="E75">
        <f t="shared" si="20"/>
        <v>2.1</v>
      </c>
      <c r="F75">
        <f t="shared" si="29"/>
        <v>6.6583281184793934</v>
      </c>
      <c r="G75" s="13">
        <f>AVERAGE($B$5:$B75)</f>
        <v>42.056338028169016</v>
      </c>
      <c r="H75" s="13">
        <f>AVERAGE($B76:$B$104)</f>
        <v>74.34482758620689</v>
      </c>
      <c r="I75" s="13">
        <f>MAX($B$5:$B75)</f>
        <v>99</v>
      </c>
      <c r="J75" s="13">
        <f>MAX($B76:$B$104)</f>
        <v>99</v>
      </c>
      <c r="K75" s="13">
        <f>MIN($B$5:$B75)</f>
        <v>10</v>
      </c>
      <c r="L75" s="13">
        <f>MIN($B76:$B$104)</f>
        <v>51</v>
      </c>
      <c r="M75" s="13">
        <f>STDEV($B$5:$B75)</f>
        <v>24.235680499122225</v>
      </c>
      <c r="N75" s="13">
        <f>STDEV($B76:$B$104)</f>
        <v>13.929095607163372</v>
      </c>
      <c r="O75" s="13">
        <f>SLOPE($B$5:$B75,$A$5:$A75)</f>
        <v>0.81210596914822264</v>
      </c>
      <c r="P75" s="13">
        <f>SLOPE($B76:$B$104,$A76:$A$104)</f>
        <v>-3.9408866995074027E-3</v>
      </c>
      <c r="Q75" s="14">
        <f t="shared" si="21"/>
        <v>32.288489558037874</v>
      </c>
      <c r="R75" s="14">
        <f t="shared" si="22"/>
        <v>0</v>
      </c>
      <c r="S75" s="14">
        <f t="shared" si="23"/>
        <v>41</v>
      </c>
      <c r="T75" s="14">
        <f t="shared" si="24"/>
        <v>10.306584891958853</v>
      </c>
      <c r="U75" s="14">
        <f t="shared" si="25"/>
        <v>0.81604685584773007</v>
      </c>
      <c r="V75">
        <f>STDEV(COUNT($B$5:B75),COUNT(B76:$B$104))</f>
        <v>29.698484809834994</v>
      </c>
      <c r="W75">
        <f t="shared" si="26"/>
        <v>42</v>
      </c>
      <c r="X75">
        <f t="shared" si="14"/>
        <v>1</v>
      </c>
      <c r="Y75">
        <f t="shared" si="15"/>
        <v>41</v>
      </c>
      <c r="Z75">
        <f t="shared" si="16"/>
        <v>29</v>
      </c>
      <c r="AA75">
        <f t="shared" si="17"/>
        <v>66</v>
      </c>
      <c r="AB75">
        <f t="shared" si="17"/>
        <v>39</v>
      </c>
      <c r="AC75">
        <v>1000000</v>
      </c>
      <c r="AD75">
        <f t="shared" si="27"/>
        <v>-7.2</v>
      </c>
      <c r="AE75" t="str">
        <f t="shared" si="28"/>
        <v>valid</v>
      </c>
      <c r="AG75" s="19" t="s">
        <v>97</v>
      </c>
      <c r="AH75" s="20">
        <v>25</v>
      </c>
      <c r="AI75" s="20">
        <v>1</v>
      </c>
      <c r="AJ75" s="20">
        <v>64</v>
      </c>
      <c r="AK75" s="20">
        <v>44</v>
      </c>
      <c r="AL75" s="20">
        <v>68</v>
      </c>
      <c r="AM75" s="20">
        <v>1000000</v>
      </c>
      <c r="AS75">
        <f t="shared" ref="AS75:AS90" si="41">RANK(AH75,AH$10:AH$90,0)</f>
        <v>57</v>
      </c>
      <c r="AT75">
        <f t="shared" si="37"/>
        <v>61</v>
      </c>
      <c r="AU75">
        <f t="shared" si="38"/>
        <v>9</v>
      </c>
      <c r="AV75">
        <f t="shared" si="39"/>
        <v>38</v>
      </c>
      <c r="AW75">
        <f t="shared" si="40"/>
        <v>14</v>
      </c>
      <c r="AX75">
        <f t="shared" ref="AX75:AX90" si="42">AM75</f>
        <v>1000000</v>
      </c>
      <c r="BD75" s="19" t="s">
        <v>97</v>
      </c>
      <c r="BE75" s="20">
        <v>57</v>
      </c>
      <c r="BF75" s="20">
        <v>61</v>
      </c>
      <c r="BG75" s="20">
        <v>9</v>
      </c>
      <c r="BH75" s="20">
        <v>38</v>
      </c>
      <c r="BI75" s="20">
        <v>14</v>
      </c>
      <c r="BJ75" s="20">
        <v>1000000</v>
      </c>
      <c r="BT75" s="19" t="s">
        <v>99</v>
      </c>
      <c r="BU75" s="20">
        <v>29</v>
      </c>
      <c r="BV75" s="20">
        <v>1</v>
      </c>
      <c r="BW75" s="20">
        <v>64</v>
      </c>
      <c r="BX75" s="20">
        <v>40</v>
      </c>
      <c r="BY75" s="20">
        <v>75</v>
      </c>
      <c r="BZ75" s="20">
        <v>27</v>
      </c>
      <c r="CA75" s="20">
        <v>1000000</v>
      </c>
      <c r="CG75">
        <f t="shared" si="30"/>
        <v>53</v>
      </c>
      <c r="CH75">
        <f t="shared" si="31"/>
        <v>61</v>
      </c>
      <c r="CI75">
        <f t="shared" si="32"/>
        <v>9</v>
      </c>
      <c r="CJ75">
        <f t="shared" si="33"/>
        <v>42</v>
      </c>
      <c r="CK75">
        <f t="shared" si="34"/>
        <v>7</v>
      </c>
      <c r="CL75">
        <f t="shared" si="35"/>
        <v>54</v>
      </c>
      <c r="CM75">
        <f t="shared" si="36"/>
        <v>1000000</v>
      </c>
      <c r="CT75" s="19" t="s">
        <v>99</v>
      </c>
      <c r="CU75" s="20">
        <v>53</v>
      </c>
      <c r="CV75" s="20">
        <v>61</v>
      </c>
      <c r="CW75" s="20">
        <v>9</v>
      </c>
      <c r="CX75" s="20">
        <v>42</v>
      </c>
      <c r="CY75" s="20">
        <v>7</v>
      </c>
      <c r="CZ75" s="20">
        <v>54</v>
      </c>
      <c r="DA75" s="20">
        <v>1000000</v>
      </c>
    </row>
    <row r="76" spans="1:105" ht="15" thickBot="1" x14ac:dyDescent="0.35">
      <c r="A76">
        <v>72</v>
      </c>
      <c r="B76">
        <v>69</v>
      </c>
      <c r="C76">
        <f t="shared" si="18"/>
        <v>-16.7</v>
      </c>
      <c r="D76">
        <f t="shared" si="19"/>
        <v>34.6</v>
      </c>
      <c r="E76">
        <f t="shared" si="20"/>
        <v>-13.9</v>
      </c>
      <c r="F76">
        <f t="shared" si="29"/>
        <v>8.5049005481153817</v>
      </c>
      <c r="G76" s="13">
        <f>AVERAGE($B$5:$B76)</f>
        <v>42.430555555555557</v>
      </c>
      <c r="H76" s="13">
        <f>AVERAGE($B77:$B$104)</f>
        <v>74.535714285714292</v>
      </c>
      <c r="I76" s="13">
        <f>MAX($B$5:$B76)</f>
        <v>99</v>
      </c>
      <c r="J76" s="13">
        <f>MAX($B77:$B$104)</f>
        <v>99</v>
      </c>
      <c r="K76" s="13">
        <f>MIN($B$5:$B76)</f>
        <v>10</v>
      </c>
      <c r="L76" s="13">
        <f>MIN($B77:$B$104)</f>
        <v>51</v>
      </c>
      <c r="M76" s="13">
        <f>STDEV($B$5:$B76)</f>
        <v>24.272993390550646</v>
      </c>
      <c r="N76" s="13">
        <f>STDEV($B77:$B$104)</f>
        <v>14.146016695868436</v>
      </c>
      <c r="O76" s="13">
        <f>SLOPE($B$5:$B76,$A$5:$A76)</f>
        <v>0.80948935622869633</v>
      </c>
      <c r="P76" s="13">
        <f>SLOPE($B77:$B$104,$A77:$A$104)</f>
        <v>-4.6798029556650279E-2</v>
      </c>
      <c r="Q76" s="14">
        <f t="shared" si="21"/>
        <v>32.105158730158735</v>
      </c>
      <c r="R76" s="14">
        <f t="shared" si="22"/>
        <v>0</v>
      </c>
      <c r="S76" s="14">
        <f t="shared" si="23"/>
        <v>41</v>
      </c>
      <c r="T76" s="14">
        <f t="shared" si="24"/>
        <v>10.12697669468221</v>
      </c>
      <c r="U76" s="14">
        <f t="shared" si="25"/>
        <v>0.85628738578534658</v>
      </c>
      <c r="V76">
        <f>STDEV(COUNT($B$5:B76),COUNT(B77:$B$104))</f>
        <v>31.11269837220809</v>
      </c>
      <c r="W76">
        <f t="shared" si="26"/>
        <v>39</v>
      </c>
      <c r="X76">
        <f t="shared" si="14"/>
        <v>1</v>
      </c>
      <c r="Y76">
        <f t="shared" si="15"/>
        <v>41</v>
      </c>
      <c r="Z76">
        <f t="shared" si="16"/>
        <v>25</v>
      </c>
      <c r="AA76">
        <f t="shared" si="17"/>
        <v>67</v>
      </c>
      <c r="AB76">
        <f t="shared" si="17"/>
        <v>37</v>
      </c>
      <c r="AC76">
        <v>1000000</v>
      </c>
      <c r="AD76">
        <f t="shared" si="27"/>
        <v>-16.7</v>
      </c>
      <c r="AE76" t="str">
        <f t="shared" si="28"/>
        <v>valid</v>
      </c>
      <c r="AG76" s="19" t="s">
        <v>98</v>
      </c>
      <c r="AH76" s="20">
        <v>30</v>
      </c>
      <c r="AI76" s="20">
        <v>1</v>
      </c>
      <c r="AJ76" s="20">
        <v>64</v>
      </c>
      <c r="AK76" s="20">
        <v>42</v>
      </c>
      <c r="AL76" s="20">
        <v>73</v>
      </c>
      <c r="AM76" s="20">
        <v>1000000</v>
      </c>
      <c r="AS76">
        <f t="shared" si="41"/>
        <v>52</v>
      </c>
      <c r="AT76">
        <f t="shared" si="37"/>
        <v>61</v>
      </c>
      <c r="AU76">
        <f t="shared" si="38"/>
        <v>9</v>
      </c>
      <c r="AV76">
        <f t="shared" si="39"/>
        <v>40</v>
      </c>
      <c r="AW76">
        <f t="shared" si="40"/>
        <v>9</v>
      </c>
      <c r="AX76">
        <f t="shared" si="42"/>
        <v>1000000</v>
      </c>
      <c r="BD76" s="19" t="s">
        <v>98</v>
      </c>
      <c r="BE76" s="20">
        <v>52</v>
      </c>
      <c r="BF76" s="20">
        <v>61</v>
      </c>
      <c r="BG76" s="20">
        <v>9</v>
      </c>
      <c r="BH76" s="20">
        <v>40</v>
      </c>
      <c r="BI76" s="20">
        <v>9</v>
      </c>
      <c r="BJ76" s="20">
        <v>1000000</v>
      </c>
      <c r="BT76" s="19" t="s">
        <v>100</v>
      </c>
      <c r="BU76" s="20">
        <v>31</v>
      </c>
      <c r="BV76" s="20">
        <v>1</v>
      </c>
      <c r="BW76" s="20">
        <v>64</v>
      </c>
      <c r="BX76" s="20">
        <v>36</v>
      </c>
      <c r="BY76" s="20">
        <v>80</v>
      </c>
      <c r="BZ76" s="20">
        <v>25</v>
      </c>
      <c r="CA76" s="20">
        <v>1000000</v>
      </c>
      <c r="CG76">
        <f t="shared" si="30"/>
        <v>51</v>
      </c>
      <c r="CH76">
        <f t="shared" si="31"/>
        <v>61</v>
      </c>
      <c r="CI76">
        <f t="shared" si="32"/>
        <v>9</v>
      </c>
      <c r="CJ76">
        <f t="shared" si="33"/>
        <v>46</v>
      </c>
      <c r="CK76">
        <f t="shared" si="34"/>
        <v>2</v>
      </c>
      <c r="CL76">
        <f t="shared" si="35"/>
        <v>56</v>
      </c>
      <c r="CM76">
        <f t="shared" si="36"/>
        <v>1000000</v>
      </c>
      <c r="CT76" s="19" t="s">
        <v>100</v>
      </c>
      <c r="CU76" s="20">
        <v>51</v>
      </c>
      <c r="CV76" s="20">
        <v>61</v>
      </c>
      <c r="CW76" s="20">
        <v>9</v>
      </c>
      <c r="CX76" s="20">
        <v>46</v>
      </c>
      <c r="CY76" s="20">
        <v>2</v>
      </c>
      <c r="CZ76" s="20">
        <v>56</v>
      </c>
      <c r="DA76" s="20">
        <v>1000000</v>
      </c>
    </row>
    <row r="77" spans="1:105" ht="15" thickBot="1" x14ac:dyDescent="0.35">
      <c r="A77">
        <v>73</v>
      </c>
      <c r="B77">
        <v>51</v>
      </c>
      <c r="C77">
        <f t="shared" si="18"/>
        <v>18.8</v>
      </c>
      <c r="D77">
        <f t="shared" si="19"/>
        <v>43.2</v>
      </c>
      <c r="E77">
        <f t="shared" si="20"/>
        <v>20.6</v>
      </c>
      <c r="F77">
        <f t="shared" si="29"/>
        <v>17.265090018106864</v>
      </c>
      <c r="G77" s="13">
        <f>AVERAGE($B$5:$B77)</f>
        <v>42.547945205479451</v>
      </c>
      <c r="H77" s="13">
        <f>AVERAGE($B78:$B$104)</f>
        <v>75.407407407407405</v>
      </c>
      <c r="I77" s="13">
        <f>MAX($B$5:$B77)</f>
        <v>99</v>
      </c>
      <c r="J77" s="13">
        <f>MAX($B78:$B$104)</f>
        <v>99</v>
      </c>
      <c r="K77" s="13">
        <f>MIN($B$5:$B77)</f>
        <v>10</v>
      </c>
      <c r="L77" s="13">
        <f>MIN($B78:$B$104)</f>
        <v>52</v>
      </c>
      <c r="M77" s="13">
        <f>STDEV($B$5:$B77)</f>
        <v>24.124699823055032</v>
      </c>
      <c r="N77" s="13">
        <f>STDEV($B78:$B$104)</f>
        <v>13.627628213018228</v>
      </c>
      <c r="O77" s="13">
        <f>SLOPE($B$5:$B77,$A$5:$A77)</f>
        <v>0.78619029988893008</v>
      </c>
      <c r="P77" s="13">
        <f>SLOPE($B78:$B$104,$A78:$A$104)</f>
        <v>-0.25335775335775335</v>
      </c>
      <c r="Q77" s="14">
        <f t="shared" si="21"/>
        <v>32.859462201927954</v>
      </c>
      <c r="R77" s="14">
        <f t="shared" si="22"/>
        <v>0</v>
      </c>
      <c r="S77" s="14">
        <f t="shared" si="23"/>
        <v>42</v>
      </c>
      <c r="T77" s="14">
        <f t="shared" si="24"/>
        <v>10.497071610036803</v>
      </c>
      <c r="U77" s="14">
        <f t="shared" si="25"/>
        <v>1.0395480532466834</v>
      </c>
      <c r="V77">
        <f>STDEV(COUNT($B$5:B77),COUNT(B78:$B$104))</f>
        <v>32.526911934581186</v>
      </c>
      <c r="W77">
        <f t="shared" si="26"/>
        <v>44</v>
      </c>
      <c r="X77">
        <f t="shared" si="14"/>
        <v>1</v>
      </c>
      <c r="Y77">
        <f t="shared" si="15"/>
        <v>64</v>
      </c>
      <c r="Z77">
        <f t="shared" si="16"/>
        <v>33</v>
      </c>
      <c r="AA77">
        <f t="shared" si="17"/>
        <v>74</v>
      </c>
      <c r="AB77">
        <f t="shared" si="17"/>
        <v>35</v>
      </c>
      <c r="AC77">
        <v>1000000</v>
      </c>
      <c r="AD77">
        <f t="shared" si="27"/>
        <v>18.8</v>
      </c>
      <c r="AE77" t="str">
        <f t="shared" si="28"/>
        <v>valid</v>
      </c>
      <c r="AG77" s="19" t="s">
        <v>99</v>
      </c>
      <c r="AH77" s="20">
        <v>29</v>
      </c>
      <c r="AI77" s="20">
        <v>1</v>
      </c>
      <c r="AJ77" s="20">
        <v>64</v>
      </c>
      <c r="AK77" s="20">
        <v>40</v>
      </c>
      <c r="AL77" s="20">
        <v>75</v>
      </c>
      <c r="AM77" s="20">
        <v>1000000</v>
      </c>
      <c r="AS77">
        <f t="shared" si="41"/>
        <v>53</v>
      </c>
      <c r="AT77">
        <f t="shared" si="37"/>
        <v>61</v>
      </c>
      <c r="AU77">
        <f t="shared" si="38"/>
        <v>9</v>
      </c>
      <c r="AV77">
        <f t="shared" si="39"/>
        <v>42</v>
      </c>
      <c r="AW77">
        <f t="shared" si="40"/>
        <v>7</v>
      </c>
      <c r="AX77">
        <f t="shared" si="42"/>
        <v>1000000</v>
      </c>
      <c r="BD77" s="19" t="s">
        <v>99</v>
      </c>
      <c r="BE77" s="20">
        <v>53</v>
      </c>
      <c r="BF77" s="20">
        <v>61</v>
      </c>
      <c r="BG77" s="20">
        <v>9</v>
      </c>
      <c r="BH77" s="20">
        <v>42</v>
      </c>
      <c r="BI77" s="20">
        <v>7</v>
      </c>
      <c r="BJ77" s="20">
        <v>1000000</v>
      </c>
      <c r="BT77" s="19" t="s">
        <v>101</v>
      </c>
      <c r="BU77" s="20">
        <v>22</v>
      </c>
      <c r="BV77" s="20">
        <v>1</v>
      </c>
      <c r="BW77" s="20">
        <v>64</v>
      </c>
      <c r="BX77" s="20">
        <v>38</v>
      </c>
      <c r="BY77" s="20">
        <v>78</v>
      </c>
      <c r="BZ77" s="20">
        <v>23</v>
      </c>
      <c r="CA77" s="20">
        <v>1000000</v>
      </c>
      <c r="CG77">
        <f t="shared" si="30"/>
        <v>60</v>
      </c>
      <c r="CH77">
        <f t="shared" si="31"/>
        <v>61</v>
      </c>
      <c r="CI77">
        <f t="shared" si="32"/>
        <v>9</v>
      </c>
      <c r="CJ77">
        <f t="shared" si="33"/>
        <v>44</v>
      </c>
      <c r="CK77">
        <f t="shared" si="34"/>
        <v>4</v>
      </c>
      <c r="CL77">
        <f t="shared" si="35"/>
        <v>58</v>
      </c>
      <c r="CM77">
        <f t="shared" si="36"/>
        <v>1000000</v>
      </c>
      <c r="CT77" s="19" t="s">
        <v>101</v>
      </c>
      <c r="CU77" s="20">
        <v>60</v>
      </c>
      <c r="CV77" s="20">
        <v>61</v>
      </c>
      <c r="CW77" s="20">
        <v>9</v>
      </c>
      <c r="CX77" s="20">
        <v>44</v>
      </c>
      <c r="CY77" s="20">
        <v>4</v>
      </c>
      <c r="CZ77" s="20">
        <v>58</v>
      </c>
      <c r="DA77" s="20">
        <v>1000000</v>
      </c>
    </row>
    <row r="78" spans="1:105" ht="15" thickBot="1" x14ac:dyDescent="0.35">
      <c r="A78">
        <v>74</v>
      </c>
      <c r="B78">
        <v>92</v>
      </c>
      <c r="C78">
        <f t="shared" si="18"/>
        <v>11.3</v>
      </c>
      <c r="D78">
        <f t="shared" si="19"/>
        <v>41.8</v>
      </c>
      <c r="E78">
        <f t="shared" si="20"/>
        <v>12.1</v>
      </c>
      <c r="F78">
        <f t="shared" si="29"/>
        <v>17.974519001445721</v>
      </c>
      <c r="G78" s="13">
        <f>AVERAGE($B$5:$B78)</f>
        <v>43.216216216216218</v>
      </c>
      <c r="H78" s="13">
        <f>AVERAGE($B79:$B$104)</f>
        <v>74.769230769230774</v>
      </c>
      <c r="I78" s="13">
        <f>MAX($B$5:$B78)</f>
        <v>99</v>
      </c>
      <c r="J78" s="13">
        <f>MAX($B79:$B$104)</f>
        <v>99</v>
      </c>
      <c r="K78" s="13">
        <f>MIN($B$5:$B78)</f>
        <v>10</v>
      </c>
      <c r="L78" s="13">
        <f>MIN($B79:$B$104)</f>
        <v>52</v>
      </c>
      <c r="M78" s="13">
        <f>STDEV($B$5:$B78)</f>
        <v>24.638910240017186</v>
      </c>
      <c r="N78" s="13">
        <f>STDEV($B79:$B$104)</f>
        <v>13.479785435407161</v>
      </c>
      <c r="O78" s="13">
        <f>SLOPE($B$5:$B78,$A$5:$A78)</f>
        <v>0.80820436875231372</v>
      </c>
      <c r="P78" s="13">
        <f>SLOPE($B79:$B$104,$A79:$A$104)</f>
        <v>-0.13059829059829062</v>
      </c>
      <c r="Q78" s="14">
        <f t="shared" si="21"/>
        <v>31.553014553014556</v>
      </c>
      <c r="R78" s="14">
        <f t="shared" si="22"/>
        <v>0</v>
      </c>
      <c r="S78" s="14">
        <f t="shared" si="23"/>
        <v>42</v>
      </c>
      <c r="T78" s="14">
        <f t="shared" si="24"/>
        <v>11.159124804610025</v>
      </c>
      <c r="U78" s="14">
        <f t="shared" si="25"/>
        <v>0.93880265935060436</v>
      </c>
      <c r="V78">
        <f>STDEV(COUNT($B$5:B78),COUNT(B79:$B$104))</f>
        <v>33.941125496954278</v>
      </c>
      <c r="W78">
        <f t="shared" si="26"/>
        <v>33</v>
      </c>
      <c r="X78">
        <f t="shared" ref="X78:X94" si="43">RANK(R78,R$14:R$94,R$3)</f>
        <v>1</v>
      </c>
      <c r="Y78">
        <f t="shared" ref="Y78:Y94" si="44">RANK(S78,S$14:S$94,S$3)</f>
        <v>64</v>
      </c>
      <c r="Z78">
        <f t="shared" ref="Z78:Z94" si="45">RANK(T78,T$14:T$94,T$3)</f>
        <v>41</v>
      </c>
      <c r="AA78">
        <f t="shared" ref="AA78:AB94" si="46">RANK(U78,U$14:U$94,U$3)</f>
        <v>70</v>
      </c>
      <c r="AB78">
        <f t="shared" si="46"/>
        <v>33</v>
      </c>
      <c r="AC78">
        <v>1000000</v>
      </c>
      <c r="AD78">
        <f t="shared" si="27"/>
        <v>11.3</v>
      </c>
      <c r="AE78" t="str">
        <f t="shared" si="28"/>
        <v>valid</v>
      </c>
      <c r="AG78" s="19" t="s">
        <v>100</v>
      </c>
      <c r="AH78" s="20">
        <v>31</v>
      </c>
      <c r="AI78" s="20">
        <v>1</v>
      </c>
      <c r="AJ78" s="20">
        <v>64</v>
      </c>
      <c r="AK78" s="20">
        <v>36</v>
      </c>
      <c r="AL78" s="20">
        <v>80</v>
      </c>
      <c r="AM78" s="20">
        <v>1000000</v>
      </c>
      <c r="AS78">
        <f t="shared" si="41"/>
        <v>51</v>
      </c>
      <c r="AT78">
        <f t="shared" si="37"/>
        <v>61</v>
      </c>
      <c r="AU78">
        <f t="shared" si="38"/>
        <v>9</v>
      </c>
      <c r="AV78">
        <f t="shared" si="39"/>
        <v>46</v>
      </c>
      <c r="AW78">
        <f t="shared" si="40"/>
        <v>2</v>
      </c>
      <c r="AX78">
        <f t="shared" si="42"/>
        <v>1000000</v>
      </c>
      <c r="BD78" s="19" t="s">
        <v>100</v>
      </c>
      <c r="BE78" s="20">
        <v>51</v>
      </c>
      <c r="BF78" s="20">
        <v>61</v>
      </c>
      <c r="BG78" s="20">
        <v>9</v>
      </c>
      <c r="BH78" s="20">
        <v>46</v>
      </c>
      <c r="BI78" s="20">
        <v>2</v>
      </c>
      <c r="BJ78" s="20">
        <v>1000000</v>
      </c>
      <c r="BT78" s="19" t="s">
        <v>102</v>
      </c>
      <c r="BU78" s="20">
        <v>15</v>
      </c>
      <c r="BV78" s="20">
        <v>1</v>
      </c>
      <c r="BW78" s="20">
        <v>64</v>
      </c>
      <c r="BX78" s="20">
        <v>39</v>
      </c>
      <c r="BY78" s="20">
        <v>76</v>
      </c>
      <c r="BZ78" s="20">
        <v>21</v>
      </c>
      <c r="CA78" s="20">
        <v>1000000</v>
      </c>
      <c r="CG78">
        <f t="shared" si="30"/>
        <v>67</v>
      </c>
      <c r="CH78">
        <f t="shared" si="31"/>
        <v>61</v>
      </c>
      <c r="CI78">
        <f t="shared" si="32"/>
        <v>9</v>
      </c>
      <c r="CJ78">
        <f t="shared" si="33"/>
        <v>43</v>
      </c>
      <c r="CK78">
        <f t="shared" si="34"/>
        <v>6</v>
      </c>
      <c r="CL78">
        <f t="shared" si="35"/>
        <v>60</v>
      </c>
      <c r="CM78">
        <f t="shared" si="36"/>
        <v>1000000</v>
      </c>
      <c r="CT78" s="19" t="s">
        <v>102</v>
      </c>
      <c r="CU78" s="20">
        <v>67</v>
      </c>
      <c r="CV78" s="20">
        <v>61</v>
      </c>
      <c r="CW78" s="20">
        <v>9</v>
      </c>
      <c r="CX78" s="20">
        <v>43</v>
      </c>
      <c r="CY78" s="20">
        <v>6</v>
      </c>
      <c r="CZ78" s="20">
        <v>60</v>
      </c>
      <c r="DA78" s="20">
        <v>1000000</v>
      </c>
    </row>
    <row r="79" spans="1:105" ht="15" thickBot="1" x14ac:dyDescent="0.35">
      <c r="A79">
        <v>75</v>
      </c>
      <c r="B79">
        <v>85</v>
      </c>
      <c r="C79">
        <f t="shared" ref="C79:C94" si="47">AD79</f>
        <v>4.3</v>
      </c>
      <c r="D79">
        <f t="shared" ref="D79:D94" si="48">AVERAGE(W79:AA79)</f>
        <v>40.4</v>
      </c>
      <c r="E79">
        <f t="shared" ref="E79:E94" si="49">-DC322</f>
        <v>4.5999999999999996</v>
      </c>
      <c r="F79">
        <f t="shared" si="29"/>
        <v>8.0052066390152152</v>
      </c>
      <c r="G79" s="13">
        <f>AVERAGE($B$5:$B79)</f>
        <v>43.773333333333333</v>
      </c>
      <c r="H79" s="13">
        <f>AVERAGE($B80:$B$104)</f>
        <v>74.36</v>
      </c>
      <c r="I79" s="13">
        <f>MAX($B$5:$B79)</f>
        <v>99</v>
      </c>
      <c r="J79" s="13">
        <f>MAX($B80:$B$104)</f>
        <v>99</v>
      </c>
      <c r="K79" s="13">
        <f>MIN($B$5:$B79)</f>
        <v>10</v>
      </c>
      <c r="L79" s="13">
        <f>MIN($B80:$B$104)</f>
        <v>52</v>
      </c>
      <c r="M79" s="13">
        <f>STDEV($B$5:$B79)</f>
        <v>24.942947512886896</v>
      </c>
      <c r="N79" s="13">
        <f>STDEV($B80:$B$104)</f>
        <v>13.591909358143925</v>
      </c>
      <c r="O79" s="13">
        <f>SLOPE($B$5:$B79,$A$5:$A79)</f>
        <v>0.82028449502133716</v>
      </c>
      <c r="P79" s="13">
        <f>SLOPE($B80:$B$104,$A80:$A$104)</f>
        <v>-4.4615384615384612E-2</v>
      </c>
      <c r="Q79" s="14">
        <f t="shared" ref="Q79:Q104" si="50">ABS(G79-H79)</f>
        <v>30.586666666666666</v>
      </c>
      <c r="R79" s="14">
        <f t="shared" ref="R79:R104" si="51">ABS(I79-J79)</f>
        <v>0</v>
      </c>
      <c r="S79" s="14">
        <f t="shared" ref="S79:S104" si="52">ABS(K79-L79)</f>
        <v>42</v>
      </c>
      <c r="T79" s="14">
        <f t="shared" ref="T79:T104" si="53">ABS(M79-N79)</f>
        <v>11.351038154742971</v>
      </c>
      <c r="U79" s="14">
        <f t="shared" ref="U79:U104" si="54">ABS(O79-P79)</f>
        <v>0.86489987963672177</v>
      </c>
      <c r="V79">
        <f>STDEV(COUNT($B$5:B79),COUNT(B80:$B$104))</f>
        <v>35.355339059327378</v>
      </c>
      <c r="W79">
        <f t="shared" ref="W79:W94" si="55">RANK(Q79,Q$14:Q$94,Q$3)</f>
        <v>25</v>
      </c>
      <c r="X79">
        <f t="shared" si="43"/>
        <v>1</v>
      </c>
      <c r="Y79">
        <f t="shared" si="44"/>
        <v>64</v>
      </c>
      <c r="Z79">
        <f t="shared" si="45"/>
        <v>44</v>
      </c>
      <c r="AA79">
        <f t="shared" si="46"/>
        <v>68</v>
      </c>
      <c r="AB79">
        <f t="shared" si="46"/>
        <v>31</v>
      </c>
      <c r="AC79">
        <v>1000000</v>
      </c>
      <c r="AD79">
        <f t="shared" ref="AD79:AD94" si="56">-BL324</f>
        <v>4.3</v>
      </c>
      <c r="AE79" t="str">
        <f t="shared" ref="AE79:AE94" si="57">IF(AO324*BL324&lt;=0,"valid","invalid")</f>
        <v>valid</v>
      </c>
      <c r="AG79" s="19" t="s">
        <v>101</v>
      </c>
      <c r="AH79" s="20">
        <v>22</v>
      </c>
      <c r="AI79" s="20">
        <v>1</v>
      </c>
      <c r="AJ79" s="20">
        <v>64</v>
      </c>
      <c r="AK79" s="20">
        <v>38</v>
      </c>
      <c r="AL79" s="20">
        <v>78</v>
      </c>
      <c r="AM79" s="20">
        <v>1000000</v>
      </c>
      <c r="AS79">
        <f t="shared" si="41"/>
        <v>60</v>
      </c>
      <c r="AT79">
        <f t="shared" si="37"/>
        <v>61</v>
      </c>
      <c r="AU79">
        <f t="shared" si="38"/>
        <v>9</v>
      </c>
      <c r="AV79">
        <f t="shared" si="39"/>
        <v>44</v>
      </c>
      <c r="AW79">
        <f t="shared" si="40"/>
        <v>4</v>
      </c>
      <c r="AX79">
        <f t="shared" si="42"/>
        <v>1000000</v>
      </c>
      <c r="BD79" s="19" t="s">
        <v>101</v>
      </c>
      <c r="BE79" s="20">
        <v>60</v>
      </c>
      <c r="BF79" s="20">
        <v>61</v>
      </c>
      <c r="BG79" s="20">
        <v>9</v>
      </c>
      <c r="BH79" s="20">
        <v>44</v>
      </c>
      <c r="BI79" s="20">
        <v>4</v>
      </c>
      <c r="BJ79" s="20">
        <v>1000000</v>
      </c>
      <c r="BT79" s="19" t="s">
        <v>103</v>
      </c>
      <c r="BU79" s="20">
        <v>11</v>
      </c>
      <c r="BV79" s="20">
        <v>1</v>
      </c>
      <c r="BW79" s="20">
        <v>64</v>
      </c>
      <c r="BX79" s="20">
        <v>34</v>
      </c>
      <c r="BY79" s="20">
        <v>77</v>
      </c>
      <c r="BZ79" s="20">
        <v>19</v>
      </c>
      <c r="CA79" s="20">
        <v>1000000</v>
      </c>
      <c r="CG79">
        <f t="shared" si="30"/>
        <v>71</v>
      </c>
      <c r="CH79">
        <f t="shared" si="31"/>
        <v>61</v>
      </c>
      <c r="CI79">
        <f t="shared" si="32"/>
        <v>9</v>
      </c>
      <c r="CJ79">
        <f t="shared" si="33"/>
        <v>48</v>
      </c>
      <c r="CK79">
        <f t="shared" si="34"/>
        <v>5</v>
      </c>
      <c r="CL79">
        <f t="shared" si="35"/>
        <v>62</v>
      </c>
      <c r="CM79">
        <f t="shared" si="36"/>
        <v>1000000</v>
      </c>
      <c r="CT79" s="19" t="s">
        <v>103</v>
      </c>
      <c r="CU79" s="20">
        <v>71</v>
      </c>
      <c r="CV79" s="20">
        <v>61</v>
      </c>
      <c r="CW79" s="20">
        <v>9</v>
      </c>
      <c r="CX79" s="20">
        <v>48</v>
      </c>
      <c r="CY79" s="20">
        <v>5</v>
      </c>
      <c r="CZ79" s="20">
        <v>62</v>
      </c>
      <c r="DA79" s="20">
        <v>1000000</v>
      </c>
    </row>
    <row r="80" spans="1:105" ht="15" thickBot="1" x14ac:dyDescent="0.35">
      <c r="A80">
        <v>76</v>
      </c>
      <c r="B80">
        <v>61</v>
      </c>
      <c r="C80">
        <f t="shared" si="47"/>
        <v>12.3</v>
      </c>
      <c r="D80">
        <f t="shared" si="48"/>
        <v>42</v>
      </c>
      <c r="E80">
        <f t="shared" si="49"/>
        <v>18.100000000000001</v>
      </c>
      <c r="F80">
        <f t="shared" si="29"/>
        <v>6.7638746292343477</v>
      </c>
      <c r="G80" s="13">
        <f>AVERAGE($B$5:$B80)</f>
        <v>44</v>
      </c>
      <c r="H80" s="13">
        <f>AVERAGE($B81:$B$104)</f>
        <v>74.916666666666671</v>
      </c>
      <c r="I80" s="13">
        <f>MAX($B$5:$B80)</f>
        <v>99</v>
      </c>
      <c r="J80" s="13">
        <f>MAX($B81:$B$104)</f>
        <v>99</v>
      </c>
      <c r="K80" s="13">
        <f>MIN($B$5:$B80)</f>
        <v>10</v>
      </c>
      <c r="L80" s="13">
        <f>MIN($B81:$B$104)</f>
        <v>52</v>
      </c>
      <c r="M80" s="13">
        <f>STDEV($B$5:$B80)</f>
        <v>24.854778212649574</v>
      </c>
      <c r="N80" s="13">
        <f>STDEV($B81:$B$104)</f>
        <v>13.590011250808509</v>
      </c>
      <c r="O80" s="13">
        <f>SLOPE($B$5:$B80,$A$5:$A80)</f>
        <v>0.80598769651401225</v>
      </c>
      <c r="P80" s="13">
        <f>SLOPE($B81:$B$104,$A81:$A$104)</f>
        <v>-0.19565217391304346</v>
      </c>
      <c r="Q80" s="14">
        <f t="shared" si="50"/>
        <v>30.916666666666671</v>
      </c>
      <c r="R80" s="14">
        <f t="shared" si="51"/>
        <v>0</v>
      </c>
      <c r="S80" s="14">
        <f t="shared" si="52"/>
        <v>42</v>
      </c>
      <c r="T80" s="14">
        <f t="shared" si="53"/>
        <v>11.264766961841065</v>
      </c>
      <c r="U80" s="14">
        <f t="shared" si="54"/>
        <v>1.0016398704270557</v>
      </c>
      <c r="V80">
        <f>STDEV(COUNT($B$5:B80),COUNT(B81:$B$104))</f>
        <v>36.76955262170047</v>
      </c>
      <c r="W80">
        <f t="shared" si="55"/>
        <v>30</v>
      </c>
      <c r="X80">
        <f t="shared" si="43"/>
        <v>1</v>
      </c>
      <c r="Y80">
        <f t="shared" si="44"/>
        <v>64</v>
      </c>
      <c r="Z80">
        <f t="shared" si="45"/>
        <v>42</v>
      </c>
      <c r="AA80">
        <f t="shared" si="46"/>
        <v>73</v>
      </c>
      <c r="AB80">
        <f t="shared" si="46"/>
        <v>29</v>
      </c>
      <c r="AC80">
        <v>1000000</v>
      </c>
      <c r="AD80">
        <f t="shared" si="56"/>
        <v>12.3</v>
      </c>
      <c r="AE80" t="str">
        <f t="shared" si="57"/>
        <v>valid</v>
      </c>
      <c r="AG80" s="19" t="s">
        <v>102</v>
      </c>
      <c r="AH80" s="20">
        <v>15</v>
      </c>
      <c r="AI80" s="20">
        <v>1</v>
      </c>
      <c r="AJ80" s="20">
        <v>64</v>
      </c>
      <c r="AK80" s="20">
        <v>39</v>
      </c>
      <c r="AL80" s="20">
        <v>76</v>
      </c>
      <c r="AM80" s="20">
        <v>1000000</v>
      </c>
      <c r="AS80">
        <f t="shared" si="41"/>
        <v>67</v>
      </c>
      <c r="AT80">
        <f t="shared" si="37"/>
        <v>61</v>
      </c>
      <c r="AU80">
        <f t="shared" si="38"/>
        <v>9</v>
      </c>
      <c r="AV80">
        <f t="shared" si="39"/>
        <v>43</v>
      </c>
      <c r="AW80">
        <f t="shared" si="40"/>
        <v>6</v>
      </c>
      <c r="AX80">
        <f t="shared" si="42"/>
        <v>1000000</v>
      </c>
      <c r="BD80" s="19" t="s">
        <v>102</v>
      </c>
      <c r="BE80" s="20">
        <v>67</v>
      </c>
      <c r="BF80" s="20">
        <v>61</v>
      </c>
      <c r="BG80" s="20">
        <v>9</v>
      </c>
      <c r="BH80" s="20">
        <v>43</v>
      </c>
      <c r="BI80" s="20">
        <v>6</v>
      </c>
      <c r="BJ80" s="20">
        <v>1000000</v>
      </c>
      <c r="BT80" s="19" t="s">
        <v>104</v>
      </c>
      <c r="BU80" s="20">
        <v>9</v>
      </c>
      <c r="BV80" s="20">
        <v>1</v>
      </c>
      <c r="BW80" s="20">
        <v>64</v>
      </c>
      <c r="BX80" s="20">
        <v>37</v>
      </c>
      <c r="BY80" s="20">
        <v>71</v>
      </c>
      <c r="BZ80" s="20">
        <v>17</v>
      </c>
      <c r="CA80" s="20">
        <v>1000000</v>
      </c>
      <c r="CG80">
        <f t="shared" si="30"/>
        <v>73</v>
      </c>
      <c r="CH80">
        <f t="shared" si="31"/>
        <v>61</v>
      </c>
      <c r="CI80">
        <f t="shared" si="32"/>
        <v>9</v>
      </c>
      <c r="CJ80">
        <f t="shared" si="33"/>
        <v>45</v>
      </c>
      <c r="CK80">
        <f t="shared" si="34"/>
        <v>11</v>
      </c>
      <c r="CL80">
        <f t="shared" si="35"/>
        <v>64</v>
      </c>
      <c r="CM80">
        <f t="shared" si="36"/>
        <v>1000000</v>
      </c>
      <c r="CT80" s="19" t="s">
        <v>104</v>
      </c>
      <c r="CU80" s="20">
        <v>73</v>
      </c>
      <c r="CV80" s="20">
        <v>61</v>
      </c>
      <c r="CW80" s="20">
        <v>9</v>
      </c>
      <c r="CX80" s="20">
        <v>45</v>
      </c>
      <c r="CY80" s="20">
        <v>11</v>
      </c>
      <c r="CZ80" s="20">
        <v>64</v>
      </c>
      <c r="DA80" s="20">
        <v>1000000</v>
      </c>
    </row>
    <row r="81" spans="1:105" ht="15" thickBot="1" x14ac:dyDescent="0.35">
      <c r="A81">
        <v>77</v>
      </c>
      <c r="B81">
        <v>69</v>
      </c>
      <c r="C81">
        <f t="shared" si="47"/>
        <v>11.8</v>
      </c>
      <c r="D81">
        <f t="shared" si="48"/>
        <v>41.8</v>
      </c>
      <c r="E81">
        <f t="shared" si="49"/>
        <v>16.600000000000001</v>
      </c>
      <c r="F81">
        <f t="shared" ref="F81:F94" si="58">STDEV(E79:E81)</f>
        <v>7.3993242934743746</v>
      </c>
      <c r="G81" s="13">
        <f>AVERAGE($B$5:$B81)</f>
        <v>44.324675324675326</v>
      </c>
      <c r="H81" s="13">
        <f>AVERAGE($B82:$B$104)</f>
        <v>75.173913043478265</v>
      </c>
      <c r="I81" s="13">
        <f>MAX($B$5:$B81)</f>
        <v>99</v>
      </c>
      <c r="J81" s="13">
        <f>MAX($B82:$B$104)</f>
        <v>99</v>
      </c>
      <c r="K81" s="13">
        <f>MIN($B$5:$B81)</f>
        <v>10</v>
      </c>
      <c r="L81" s="13">
        <f>MIN($B82:$B$104)</f>
        <v>52</v>
      </c>
      <c r="M81" s="13">
        <f>STDEV($B$5:$B81)</f>
        <v>24.854546104571121</v>
      </c>
      <c r="N81" s="13">
        <f>STDEV($B82:$B$104)</f>
        <v>13.835567386312189</v>
      </c>
      <c r="O81" s="13">
        <f>SLOPE($B$5:$B81,$A$5:$A81)</f>
        <v>0.79996319470003685</v>
      </c>
      <c r="P81" s="13">
        <f>SLOPE($B82:$B$104,$A82:$A$104)</f>
        <v>-0.29249011857707502</v>
      </c>
      <c r="Q81" s="14">
        <f t="shared" si="50"/>
        <v>30.849237718802939</v>
      </c>
      <c r="R81" s="14">
        <f t="shared" si="51"/>
        <v>0</v>
      </c>
      <c r="S81" s="14">
        <f t="shared" si="52"/>
        <v>42</v>
      </c>
      <c r="T81" s="14">
        <f t="shared" si="53"/>
        <v>11.018978718258932</v>
      </c>
      <c r="U81" s="14">
        <f t="shared" si="54"/>
        <v>1.0924533132771119</v>
      </c>
      <c r="V81">
        <f>STDEV(COUNT($B$5:B81),COUNT(B82:$B$104))</f>
        <v>38.183766184073569</v>
      </c>
      <c r="W81">
        <f t="shared" si="55"/>
        <v>29</v>
      </c>
      <c r="X81">
        <f t="shared" si="43"/>
        <v>1</v>
      </c>
      <c r="Y81">
        <f t="shared" si="44"/>
        <v>64</v>
      </c>
      <c r="Z81">
        <f t="shared" si="45"/>
        <v>40</v>
      </c>
      <c r="AA81">
        <f t="shared" si="46"/>
        <v>75</v>
      </c>
      <c r="AB81">
        <f t="shared" si="46"/>
        <v>27</v>
      </c>
      <c r="AC81">
        <v>1000000</v>
      </c>
      <c r="AD81">
        <f t="shared" si="56"/>
        <v>11.8</v>
      </c>
      <c r="AE81" t="str">
        <f t="shared" si="57"/>
        <v>valid</v>
      </c>
      <c r="AG81" s="19" t="s">
        <v>103</v>
      </c>
      <c r="AH81" s="20">
        <v>11</v>
      </c>
      <c r="AI81" s="20">
        <v>1</v>
      </c>
      <c r="AJ81" s="20">
        <v>64</v>
      </c>
      <c r="AK81" s="20">
        <v>34</v>
      </c>
      <c r="AL81" s="20">
        <v>77</v>
      </c>
      <c r="AM81" s="20">
        <v>1000000</v>
      </c>
      <c r="AS81">
        <f t="shared" si="41"/>
        <v>71</v>
      </c>
      <c r="AT81">
        <f t="shared" si="37"/>
        <v>61</v>
      </c>
      <c r="AU81">
        <f t="shared" si="38"/>
        <v>9</v>
      </c>
      <c r="AV81">
        <f t="shared" si="39"/>
        <v>48</v>
      </c>
      <c r="AW81">
        <f t="shared" si="40"/>
        <v>5</v>
      </c>
      <c r="AX81">
        <f t="shared" si="42"/>
        <v>1000000</v>
      </c>
      <c r="BD81" s="19" t="s">
        <v>103</v>
      </c>
      <c r="BE81" s="20">
        <v>71</v>
      </c>
      <c r="BF81" s="20">
        <v>61</v>
      </c>
      <c r="BG81" s="20">
        <v>9</v>
      </c>
      <c r="BH81" s="20">
        <v>48</v>
      </c>
      <c r="BI81" s="20">
        <v>5</v>
      </c>
      <c r="BJ81" s="20">
        <v>1000000</v>
      </c>
      <c r="BT81" s="19" t="s">
        <v>105</v>
      </c>
      <c r="BU81" s="20">
        <v>10</v>
      </c>
      <c r="BV81" s="20">
        <v>1</v>
      </c>
      <c r="BW81" s="20">
        <v>74</v>
      </c>
      <c r="BX81" s="20">
        <v>46</v>
      </c>
      <c r="BY81" s="20">
        <v>81</v>
      </c>
      <c r="BZ81" s="20">
        <v>15</v>
      </c>
      <c r="CA81" s="20">
        <v>1000000</v>
      </c>
      <c r="CG81">
        <f t="shared" si="30"/>
        <v>72</v>
      </c>
      <c r="CH81">
        <f t="shared" si="31"/>
        <v>61</v>
      </c>
      <c r="CI81">
        <f t="shared" si="32"/>
        <v>1</v>
      </c>
      <c r="CJ81">
        <f t="shared" si="33"/>
        <v>36</v>
      </c>
      <c r="CK81">
        <f t="shared" si="34"/>
        <v>1</v>
      </c>
      <c r="CL81">
        <f t="shared" si="35"/>
        <v>66</v>
      </c>
      <c r="CM81">
        <f t="shared" si="36"/>
        <v>1000000</v>
      </c>
      <c r="CT81" s="19" t="s">
        <v>105</v>
      </c>
      <c r="CU81" s="20">
        <v>72</v>
      </c>
      <c r="CV81" s="20">
        <v>61</v>
      </c>
      <c r="CW81" s="20">
        <v>1</v>
      </c>
      <c r="CX81" s="20">
        <v>36</v>
      </c>
      <c r="CY81" s="20">
        <v>1</v>
      </c>
      <c r="CZ81" s="20">
        <v>66</v>
      </c>
      <c r="DA81" s="20">
        <v>1000000</v>
      </c>
    </row>
    <row r="82" spans="1:105" ht="15" thickBot="1" x14ac:dyDescent="0.35">
      <c r="A82">
        <v>78</v>
      </c>
      <c r="B82">
        <v>64</v>
      </c>
      <c r="C82">
        <f t="shared" si="47"/>
        <v>13.3</v>
      </c>
      <c r="D82">
        <f t="shared" si="48"/>
        <v>42.4</v>
      </c>
      <c r="E82">
        <f t="shared" si="49"/>
        <v>13.6</v>
      </c>
      <c r="F82">
        <f t="shared" si="58"/>
        <v>2.2912878474779199</v>
      </c>
      <c r="G82" s="13">
        <f>AVERAGE($B$5:$B82)</f>
        <v>44.57692307692308</v>
      </c>
      <c r="H82" s="13">
        <f>AVERAGE($B83:$B$104)</f>
        <v>75.681818181818187</v>
      </c>
      <c r="I82" s="13">
        <f>MAX($B$5:$B82)</f>
        <v>99</v>
      </c>
      <c r="J82" s="13">
        <f>MAX($B83:$B$104)</f>
        <v>99</v>
      </c>
      <c r="K82" s="13">
        <f>MIN($B$5:$B82)</f>
        <v>10</v>
      </c>
      <c r="L82" s="13">
        <f>MIN($B83:$B$104)</f>
        <v>52</v>
      </c>
      <c r="M82" s="13">
        <f>STDEV($B$5:$B82)</f>
        <v>24.792918569398225</v>
      </c>
      <c r="N82" s="13">
        <f>STDEV($B83:$B$104)</f>
        <v>13.939960933320814</v>
      </c>
      <c r="O82" s="13">
        <f>SLOPE($B$5:$B82,$A$5:$A82)</f>
        <v>0.78874290266695335</v>
      </c>
      <c r="P82" s="13">
        <f>SLOPE($B83:$B$104,$A83:$A$104)</f>
        <v>-0.47939017504234893</v>
      </c>
      <c r="Q82" s="14">
        <f t="shared" si="50"/>
        <v>31.104895104895107</v>
      </c>
      <c r="R82" s="14">
        <f t="shared" si="51"/>
        <v>0</v>
      </c>
      <c r="S82" s="14">
        <f t="shared" si="52"/>
        <v>42</v>
      </c>
      <c r="T82" s="14">
        <f t="shared" si="53"/>
        <v>10.852957636077411</v>
      </c>
      <c r="U82" s="14">
        <f t="shared" si="54"/>
        <v>1.2681330777093023</v>
      </c>
      <c r="V82">
        <f>STDEV(COUNT($B$5:B82),COUNT(B83:$B$104))</f>
        <v>39.597979746446661</v>
      </c>
      <c r="W82">
        <f t="shared" si="55"/>
        <v>31</v>
      </c>
      <c r="X82">
        <f t="shared" si="43"/>
        <v>1</v>
      </c>
      <c r="Y82">
        <f t="shared" si="44"/>
        <v>64</v>
      </c>
      <c r="Z82">
        <f t="shared" si="45"/>
        <v>36</v>
      </c>
      <c r="AA82">
        <f t="shared" si="46"/>
        <v>80</v>
      </c>
      <c r="AB82">
        <f t="shared" si="46"/>
        <v>25</v>
      </c>
      <c r="AC82">
        <v>1000000</v>
      </c>
      <c r="AD82">
        <f t="shared" si="56"/>
        <v>13.3</v>
      </c>
      <c r="AE82" t="str">
        <f t="shared" si="57"/>
        <v>valid</v>
      </c>
      <c r="AG82" s="19" t="s">
        <v>104</v>
      </c>
      <c r="AH82" s="20">
        <v>9</v>
      </c>
      <c r="AI82" s="20">
        <v>1</v>
      </c>
      <c r="AJ82" s="20">
        <v>64</v>
      </c>
      <c r="AK82" s="20">
        <v>37</v>
      </c>
      <c r="AL82" s="20">
        <v>71</v>
      </c>
      <c r="AM82" s="20">
        <v>1000000</v>
      </c>
      <c r="AS82">
        <f t="shared" si="41"/>
        <v>73</v>
      </c>
      <c r="AT82">
        <f t="shared" si="37"/>
        <v>61</v>
      </c>
      <c r="AU82">
        <f t="shared" si="38"/>
        <v>9</v>
      </c>
      <c r="AV82">
        <f t="shared" si="39"/>
        <v>45</v>
      </c>
      <c r="AW82">
        <f t="shared" si="40"/>
        <v>11</v>
      </c>
      <c r="AX82">
        <f t="shared" si="42"/>
        <v>1000000</v>
      </c>
      <c r="BD82" s="19" t="s">
        <v>104</v>
      </c>
      <c r="BE82" s="20">
        <v>73</v>
      </c>
      <c r="BF82" s="20">
        <v>61</v>
      </c>
      <c r="BG82" s="20">
        <v>9</v>
      </c>
      <c r="BH82" s="20">
        <v>45</v>
      </c>
      <c r="BI82" s="20">
        <v>11</v>
      </c>
      <c r="BJ82" s="20">
        <v>1000000</v>
      </c>
      <c r="BT82" s="19" t="s">
        <v>106</v>
      </c>
      <c r="BU82" s="20">
        <v>7</v>
      </c>
      <c r="BV82" s="20">
        <v>1</v>
      </c>
      <c r="BW82" s="20">
        <v>74</v>
      </c>
      <c r="BX82" s="20">
        <v>48</v>
      </c>
      <c r="BY82" s="20">
        <v>79</v>
      </c>
      <c r="BZ82" s="20">
        <v>13</v>
      </c>
      <c r="CA82" s="20">
        <v>1000000</v>
      </c>
      <c r="CG82">
        <f t="shared" si="30"/>
        <v>75</v>
      </c>
      <c r="CH82">
        <f t="shared" si="31"/>
        <v>61</v>
      </c>
      <c r="CI82">
        <f t="shared" si="32"/>
        <v>1</v>
      </c>
      <c r="CJ82">
        <f t="shared" si="33"/>
        <v>34</v>
      </c>
      <c r="CK82">
        <f t="shared" si="34"/>
        <v>3</v>
      </c>
      <c r="CL82">
        <f t="shared" si="35"/>
        <v>68</v>
      </c>
      <c r="CM82">
        <f t="shared" si="36"/>
        <v>1000000</v>
      </c>
      <c r="CT82" s="19" t="s">
        <v>106</v>
      </c>
      <c r="CU82" s="20">
        <v>75</v>
      </c>
      <c r="CV82" s="20">
        <v>61</v>
      </c>
      <c r="CW82" s="20">
        <v>1</v>
      </c>
      <c r="CX82" s="20">
        <v>34</v>
      </c>
      <c r="CY82" s="20">
        <v>3</v>
      </c>
      <c r="CZ82" s="20">
        <v>68</v>
      </c>
      <c r="DA82" s="20">
        <v>1000000</v>
      </c>
    </row>
    <row r="83" spans="1:105" ht="15" thickBot="1" x14ac:dyDescent="0.35">
      <c r="A83">
        <v>79</v>
      </c>
      <c r="B83">
        <v>86</v>
      </c>
      <c r="C83">
        <f t="shared" si="47"/>
        <v>8.8000000000000007</v>
      </c>
      <c r="D83">
        <f t="shared" si="48"/>
        <v>40.6</v>
      </c>
      <c r="E83">
        <f t="shared" si="49"/>
        <v>11.6</v>
      </c>
      <c r="F83">
        <f t="shared" si="58"/>
        <v>2.516611478423568</v>
      </c>
      <c r="G83" s="13">
        <f>AVERAGE($B$5:$B83)</f>
        <v>45.101265822784811</v>
      </c>
      <c r="H83" s="13">
        <f>AVERAGE($B84:$B$104)</f>
        <v>75.19047619047619</v>
      </c>
      <c r="I83" s="13">
        <f>MAX($B$5:$B83)</f>
        <v>99</v>
      </c>
      <c r="J83" s="13">
        <f>MAX($B84:$B$104)</f>
        <v>99</v>
      </c>
      <c r="K83" s="13">
        <f>MIN($B$5:$B83)</f>
        <v>10</v>
      </c>
      <c r="L83" s="13">
        <f>MIN($B84:$B$104)</f>
        <v>52</v>
      </c>
      <c r="M83" s="13">
        <f>STDEV($B$5:$B83)</f>
        <v>25.070462207550687</v>
      </c>
      <c r="N83" s="13">
        <f>STDEV($B84:$B$104)</f>
        <v>14.087650789322703</v>
      </c>
      <c r="O83" s="13">
        <f>SLOPE($B$5:$B83,$A$5:$A83)</f>
        <v>0.79849074975657253</v>
      </c>
      <c r="P83" s="13">
        <f>SLOPE($B84:$B$104,$A84:$A$104)</f>
        <v>-0.40389610389610403</v>
      </c>
      <c r="Q83" s="14">
        <f t="shared" si="50"/>
        <v>30.089210367691379</v>
      </c>
      <c r="R83" s="14">
        <f t="shared" si="51"/>
        <v>0</v>
      </c>
      <c r="S83" s="14">
        <f t="shared" si="52"/>
        <v>42</v>
      </c>
      <c r="T83" s="14">
        <f t="shared" si="53"/>
        <v>10.982811418227984</v>
      </c>
      <c r="U83" s="14">
        <f t="shared" si="54"/>
        <v>1.2023868536526765</v>
      </c>
      <c r="V83">
        <f>STDEV(COUNT($B$5:B83),COUNT(B84:$B$104))</f>
        <v>41.012193308819754</v>
      </c>
      <c r="W83">
        <f t="shared" si="55"/>
        <v>22</v>
      </c>
      <c r="X83">
        <f t="shared" si="43"/>
        <v>1</v>
      </c>
      <c r="Y83">
        <f t="shared" si="44"/>
        <v>64</v>
      </c>
      <c r="Z83">
        <f t="shared" si="45"/>
        <v>38</v>
      </c>
      <c r="AA83">
        <f t="shared" si="46"/>
        <v>78</v>
      </c>
      <c r="AB83">
        <f t="shared" si="46"/>
        <v>23</v>
      </c>
      <c r="AC83">
        <v>1000000</v>
      </c>
      <c r="AD83">
        <f t="shared" si="56"/>
        <v>8.8000000000000007</v>
      </c>
      <c r="AE83" t="str">
        <f t="shared" si="57"/>
        <v>valid</v>
      </c>
      <c r="AG83" s="19" t="s">
        <v>105</v>
      </c>
      <c r="AH83" s="20">
        <v>10</v>
      </c>
      <c r="AI83" s="20">
        <v>1</v>
      </c>
      <c r="AJ83" s="20">
        <v>74</v>
      </c>
      <c r="AK83" s="20">
        <v>46</v>
      </c>
      <c r="AL83" s="20">
        <v>81</v>
      </c>
      <c r="AM83" s="20">
        <v>1000000</v>
      </c>
      <c r="AS83">
        <f t="shared" si="41"/>
        <v>72</v>
      </c>
      <c r="AT83">
        <f t="shared" si="37"/>
        <v>61</v>
      </c>
      <c r="AU83">
        <f t="shared" si="38"/>
        <v>1</v>
      </c>
      <c r="AV83">
        <f t="shared" si="39"/>
        <v>36</v>
      </c>
      <c r="AW83">
        <f t="shared" si="40"/>
        <v>1</v>
      </c>
      <c r="AX83">
        <f t="shared" si="42"/>
        <v>1000000</v>
      </c>
      <c r="BD83" s="19" t="s">
        <v>105</v>
      </c>
      <c r="BE83" s="20">
        <v>72</v>
      </c>
      <c r="BF83" s="20">
        <v>61</v>
      </c>
      <c r="BG83" s="20">
        <v>1</v>
      </c>
      <c r="BH83" s="20">
        <v>36</v>
      </c>
      <c r="BI83" s="20">
        <v>1</v>
      </c>
      <c r="BJ83" s="20">
        <v>1000000</v>
      </c>
      <c r="BT83" s="19" t="s">
        <v>107</v>
      </c>
      <c r="BU83" s="20">
        <v>5</v>
      </c>
      <c r="BV83" s="20">
        <v>34</v>
      </c>
      <c r="BW83" s="20">
        <v>74</v>
      </c>
      <c r="BX83" s="20">
        <v>55</v>
      </c>
      <c r="BY83" s="20">
        <v>54</v>
      </c>
      <c r="BZ83" s="20">
        <v>11</v>
      </c>
      <c r="CA83" s="20">
        <v>1000000</v>
      </c>
      <c r="CG83">
        <f t="shared" si="30"/>
        <v>77</v>
      </c>
      <c r="CH83">
        <f t="shared" si="31"/>
        <v>47</v>
      </c>
      <c r="CI83">
        <f t="shared" si="32"/>
        <v>1</v>
      </c>
      <c r="CJ83">
        <f t="shared" si="33"/>
        <v>27</v>
      </c>
      <c r="CK83">
        <f t="shared" si="34"/>
        <v>28</v>
      </c>
      <c r="CL83">
        <f t="shared" si="35"/>
        <v>70</v>
      </c>
      <c r="CM83">
        <f t="shared" si="36"/>
        <v>1000000</v>
      </c>
      <c r="CT83" s="19" t="s">
        <v>107</v>
      </c>
      <c r="CU83" s="20">
        <v>77</v>
      </c>
      <c r="CV83" s="20">
        <v>47</v>
      </c>
      <c r="CW83" s="20">
        <v>1</v>
      </c>
      <c r="CX83" s="20">
        <v>27</v>
      </c>
      <c r="CY83" s="20">
        <v>28</v>
      </c>
      <c r="CZ83" s="20">
        <v>70</v>
      </c>
      <c r="DA83" s="20">
        <v>1000000</v>
      </c>
    </row>
    <row r="84" spans="1:105" ht="15" thickBot="1" x14ac:dyDescent="0.35">
      <c r="A84">
        <v>80</v>
      </c>
      <c r="B84">
        <v>84</v>
      </c>
      <c r="C84">
        <f t="shared" si="47"/>
        <v>0.8</v>
      </c>
      <c r="D84">
        <f t="shared" si="48"/>
        <v>39</v>
      </c>
      <c r="E84">
        <f t="shared" si="49"/>
        <v>1.6</v>
      </c>
      <c r="F84">
        <f t="shared" si="58"/>
        <v>6.429100507328636</v>
      </c>
      <c r="G84" s="13">
        <f>AVERAGE($B$5:$B84)</f>
        <v>45.587499999999999</v>
      </c>
      <c r="H84" s="13">
        <f>AVERAGE($B85:$B$104)</f>
        <v>74.75</v>
      </c>
      <c r="I84" s="13">
        <f>MAX($B$5:$B84)</f>
        <v>99</v>
      </c>
      <c r="J84" s="13">
        <f>MAX($B85:$B$104)</f>
        <v>99</v>
      </c>
      <c r="K84" s="13">
        <f>MIN($B$5:$B84)</f>
        <v>10</v>
      </c>
      <c r="L84" s="13">
        <f>MIN($B85:$B$104)</f>
        <v>52</v>
      </c>
      <c r="M84" s="13">
        <f>STDEV($B$5:$B84)</f>
        <v>25.288058797019577</v>
      </c>
      <c r="N84" s="13">
        <f>STDEV($B85:$B$104)</f>
        <v>14.304489541840757</v>
      </c>
      <c r="O84" s="13">
        <f>SLOPE($B$5:$B84,$A$5:$A84)</f>
        <v>0.80493436474449132</v>
      </c>
      <c r="P84" s="13">
        <f>SLOPE($B85:$B$104,$A85:$A$104)</f>
        <v>-0.32857142857142857</v>
      </c>
      <c r="Q84" s="14">
        <f t="shared" si="50"/>
        <v>29.162500000000001</v>
      </c>
      <c r="R84" s="14">
        <f t="shared" si="51"/>
        <v>0</v>
      </c>
      <c r="S84" s="14">
        <f t="shared" si="52"/>
        <v>42</v>
      </c>
      <c r="T84" s="14">
        <f t="shared" si="53"/>
        <v>10.98356925517882</v>
      </c>
      <c r="U84" s="14">
        <f t="shared" si="54"/>
        <v>1.1335057933159198</v>
      </c>
      <c r="V84">
        <f>STDEV(COUNT($B$5:B84),COUNT(B85:$B$104))</f>
        <v>42.426406871192853</v>
      </c>
      <c r="W84">
        <f t="shared" si="55"/>
        <v>15</v>
      </c>
      <c r="X84">
        <f t="shared" si="43"/>
        <v>1</v>
      </c>
      <c r="Y84">
        <f t="shared" si="44"/>
        <v>64</v>
      </c>
      <c r="Z84">
        <f t="shared" si="45"/>
        <v>39</v>
      </c>
      <c r="AA84">
        <f t="shared" si="46"/>
        <v>76</v>
      </c>
      <c r="AB84">
        <f t="shared" si="46"/>
        <v>21</v>
      </c>
      <c r="AC84">
        <v>1000000</v>
      </c>
      <c r="AD84">
        <f t="shared" si="56"/>
        <v>0.8</v>
      </c>
      <c r="AE84" t="str">
        <f t="shared" si="57"/>
        <v>valid</v>
      </c>
      <c r="AG84" s="19" t="s">
        <v>106</v>
      </c>
      <c r="AH84" s="20">
        <v>7</v>
      </c>
      <c r="AI84" s="20">
        <v>1</v>
      </c>
      <c r="AJ84" s="20">
        <v>74</v>
      </c>
      <c r="AK84" s="20">
        <v>48</v>
      </c>
      <c r="AL84" s="20">
        <v>79</v>
      </c>
      <c r="AM84" s="20">
        <v>1000000</v>
      </c>
      <c r="AS84">
        <f t="shared" si="41"/>
        <v>75</v>
      </c>
      <c r="AT84">
        <f t="shared" si="37"/>
        <v>61</v>
      </c>
      <c r="AU84">
        <f t="shared" si="38"/>
        <v>1</v>
      </c>
      <c r="AV84">
        <f t="shared" si="39"/>
        <v>34</v>
      </c>
      <c r="AW84">
        <f t="shared" si="40"/>
        <v>3</v>
      </c>
      <c r="AX84">
        <f t="shared" si="42"/>
        <v>1000000</v>
      </c>
      <c r="BD84" s="19" t="s">
        <v>106</v>
      </c>
      <c r="BE84" s="20">
        <v>75</v>
      </c>
      <c r="BF84" s="20">
        <v>61</v>
      </c>
      <c r="BG84" s="20">
        <v>1</v>
      </c>
      <c r="BH84" s="20">
        <v>34</v>
      </c>
      <c r="BI84" s="20">
        <v>3</v>
      </c>
      <c r="BJ84" s="20">
        <v>1000000</v>
      </c>
      <c r="BT84" s="19" t="s">
        <v>108</v>
      </c>
      <c r="BU84" s="20">
        <v>6</v>
      </c>
      <c r="BV84" s="20">
        <v>34</v>
      </c>
      <c r="BW84" s="20">
        <v>74</v>
      </c>
      <c r="BX84" s="20">
        <v>54</v>
      </c>
      <c r="BY84" s="20">
        <v>72</v>
      </c>
      <c r="BZ84" s="20">
        <v>9</v>
      </c>
      <c r="CA84" s="20">
        <v>1000000</v>
      </c>
      <c r="CG84">
        <f t="shared" si="30"/>
        <v>76</v>
      </c>
      <c r="CH84">
        <f t="shared" si="31"/>
        <v>47</v>
      </c>
      <c r="CI84">
        <f t="shared" si="32"/>
        <v>1</v>
      </c>
      <c r="CJ84">
        <f t="shared" si="33"/>
        <v>28</v>
      </c>
      <c r="CK84">
        <f t="shared" si="34"/>
        <v>10</v>
      </c>
      <c r="CL84">
        <f t="shared" si="35"/>
        <v>72</v>
      </c>
      <c r="CM84">
        <f t="shared" si="36"/>
        <v>1000000</v>
      </c>
      <c r="CT84" s="19" t="s">
        <v>108</v>
      </c>
      <c r="CU84" s="20">
        <v>76</v>
      </c>
      <c r="CV84" s="20">
        <v>47</v>
      </c>
      <c r="CW84" s="20">
        <v>1</v>
      </c>
      <c r="CX84" s="20">
        <v>28</v>
      </c>
      <c r="CY84" s="20">
        <v>10</v>
      </c>
      <c r="CZ84" s="20">
        <v>72</v>
      </c>
      <c r="DA84" s="20">
        <v>1000000</v>
      </c>
    </row>
    <row r="85" spans="1:105" ht="15" thickBot="1" x14ac:dyDescent="0.35">
      <c r="A85">
        <v>81</v>
      </c>
      <c r="B85">
        <v>76</v>
      </c>
      <c r="C85">
        <f t="shared" si="47"/>
        <v>-11.7</v>
      </c>
      <c r="D85">
        <f t="shared" si="48"/>
        <v>37.4</v>
      </c>
      <c r="E85">
        <f t="shared" si="49"/>
        <v>-17.399999999999999</v>
      </c>
      <c r="F85">
        <f t="shared" si="58"/>
        <v>14.730919862656235</v>
      </c>
      <c r="G85" s="13">
        <f>AVERAGE($B$5:$B85)</f>
        <v>45.962962962962962</v>
      </c>
      <c r="H85" s="13">
        <f>AVERAGE($B86:$B$104)</f>
        <v>74.684210526315795</v>
      </c>
      <c r="I85" s="13">
        <f>MAX($B$5:$B85)</f>
        <v>99</v>
      </c>
      <c r="J85" s="13">
        <f>MAX($B86:$B$104)</f>
        <v>99</v>
      </c>
      <c r="K85" s="13">
        <f>MIN($B$5:$B85)</f>
        <v>10</v>
      </c>
      <c r="L85" s="13">
        <f>MIN($B86:$B$104)</f>
        <v>52</v>
      </c>
      <c r="M85" s="13">
        <f>STDEV($B$5:$B85)</f>
        <v>25.355691887840706</v>
      </c>
      <c r="N85" s="13">
        <f>STDEV($B86:$B$104)</f>
        <v>14.693356894940829</v>
      </c>
      <c r="O85" s="13">
        <f>SLOPE($B$5:$B85,$A$5:$A85)</f>
        <v>0.80295844625112922</v>
      </c>
      <c r="P85" s="13">
        <f>SLOPE($B86:$B$104,$A86:$A$104)</f>
        <v>-0.36140350877192984</v>
      </c>
      <c r="Q85" s="14">
        <f t="shared" si="50"/>
        <v>28.721247563352833</v>
      </c>
      <c r="R85" s="14">
        <f t="shared" si="51"/>
        <v>0</v>
      </c>
      <c r="S85" s="14">
        <f t="shared" si="52"/>
        <v>42</v>
      </c>
      <c r="T85" s="14">
        <f t="shared" si="53"/>
        <v>10.662334992899877</v>
      </c>
      <c r="U85" s="14">
        <f t="shared" si="54"/>
        <v>1.1643619550230591</v>
      </c>
      <c r="V85">
        <f>STDEV(COUNT($B$5:B85),COUNT(B86:$B$104))</f>
        <v>43.840620433565945</v>
      </c>
      <c r="W85">
        <f t="shared" si="55"/>
        <v>11</v>
      </c>
      <c r="X85">
        <f t="shared" si="43"/>
        <v>1</v>
      </c>
      <c r="Y85">
        <f t="shared" si="44"/>
        <v>64</v>
      </c>
      <c r="Z85">
        <f t="shared" si="45"/>
        <v>34</v>
      </c>
      <c r="AA85">
        <f t="shared" si="46"/>
        <v>77</v>
      </c>
      <c r="AB85">
        <f t="shared" si="46"/>
        <v>19</v>
      </c>
      <c r="AC85">
        <v>1000000</v>
      </c>
      <c r="AD85">
        <f t="shared" si="56"/>
        <v>-11.7</v>
      </c>
      <c r="AE85" t="str">
        <f t="shared" si="57"/>
        <v>valid</v>
      </c>
      <c r="AG85" s="19" t="s">
        <v>107</v>
      </c>
      <c r="AH85" s="20">
        <v>5</v>
      </c>
      <c r="AI85" s="20">
        <v>34</v>
      </c>
      <c r="AJ85" s="20">
        <v>74</v>
      </c>
      <c r="AK85" s="20">
        <v>55</v>
      </c>
      <c r="AL85" s="20">
        <v>54</v>
      </c>
      <c r="AM85" s="20">
        <v>1000000</v>
      </c>
      <c r="AS85">
        <f t="shared" si="41"/>
        <v>77</v>
      </c>
      <c r="AT85">
        <f t="shared" si="37"/>
        <v>47</v>
      </c>
      <c r="AU85">
        <f t="shared" si="38"/>
        <v>1</v>
      </c>
      <c r="AV85">
        <f t="shared" si="39"/>
        <v>27</v>
      </c>
      <c r="AW85">
        <f t="shared" si="40"/>
        <v>28</v>
      </c>
      <c r="AX85">
        <f t="shared" si="42"/>
        <v>1000000</v>
      </c>
      <c r="BD85" s="19" t="s">
        <v>107</v>
      </c>
      <c r="BE85" s="20">
        <v>77</v>
      </c>
      <c r="BF85" s="20">
        <v>47</v>
      </c>
      <c r="BG85" s="20">
        <v>1</v>
      </c>
      <c r="BH85" s="20">
        <v>27</v>
      </c>
      <c r="BI85" s="20">
        <v>28</v>
      </c>
      <c r="BJ85" s="20">
        <v>1000000</v>
      </c>
      <c r="BT85" s="19" t="s">
        <v>109</v>
      </c>
      <c r="BU85" s="20">
        <v>2</v>
      </c>
      <c r="BV85" s="20">
        <v>36</v>
      </c>
      <c r="BW85" s="20">
        <v>74</v>
      </c>
      <c r="BX85" s="20">
        <v>73</v>
      </c>
      <c r="BY85" s="20">
        <v>10</v>
      </c>
      <c r="BZ85" s="20">
        <v>7</v>
      </c>
      <c r="CA85" s="20">
        <v>1000000</v>
      </c>
      <c r="CG85">
        <f t="shared" si="30"/>
        <v>80</v>
      </c>
      <c r="CH85">
        <f t="shared" si="31"/>
        <v>43</v>
      </c>
      <c r="CI85">
        <f t="shared" si="32"/>
        <v>1</v>
      </c>
      <c r="CJ85">
        <f t="shared" si="33"/>
        <v>9</v>
      </c>
      <c r="CK85">
        <f t="shared" si="34"/>
        <v>72</v>
      </c>
      <c r="CL85">
        <f t="shared" si="35"/>
        <v>74</v>
      </c>
      <c r="CM85">
        <f t="shared" si="36"/>
        <v>1000000</v>
      </c>
      <c r="CT85" s="19" t="s">
        <v>109</v>
      </c>
      <c r="CU85" s="20">
        <v>80</v>
      </c>
      <c r="CV85" s="20">
        <v>43</v>
      </c>
      <c r="CW85" s="20">
        <v>1</v>
      </c>
      <c r="CX85" s="20">
        <v>9</v>
      </c>
      <c r="CY85" s="20">
        <v>72</v>
      </c>
      <c r="CZ85" s="20">
        <v>74</v>
      </c>
      <c r="DA85" s="20">
        <v>1000000</v>
      </c>
    </row>
    <row r="86" spans="1:105" ht="15" thickBot="1" x14ac:dyDescent="0.35">
      <c r="A86">
        <v>82</v>
      </c>
      <c r="B86">
        <v>89</v>
      </c>
      <c r="C86">
        <f t="shared" si="47"/>
        <v>-19.2</v>
      </c>
      <c r="D86">
        <f t="shared" si="48"/>
        <v>36.4</v>
      </c>
      <c r="E86">
        <f t="shared" si="49"/>
        <v>-24.4</v>
      </c>
      <c r="F86">
        <f t="shared" si="58"/>
        <v>13.453624047073708</v>
      </c>
      <c r="G86" s="13">
        <f>AVERAGE($B$5:$B86)</f>
        <v>46.487804878048777</v>
      </c>
      <c r="H86" s="13">
        <f>AVERAGE($B87:$B$104)</f>
        <v>73.888888888888886</v>
      </c>
      <c r="I86" s="13">
        <f>MAX($B$5:$B86)</f>
        <v>99</v>
      </c>
      <c r="J86" s="13">
        <f>MAX($B87:$B$104)</f>
        <v>99</v>
      </c>
      <c r="K86" s="13">
        <f>MIN($B$5:$B86)</f>
        <v>10</v>
      </c>
      <c r="L86" s="13">
        <f>MIN($B87:$B$104)</f>
        <v>52</v>
      </c>
      <c r="M86" s="13">
        <f>STDEV($B$5:$B86)</f>
        <v>25.642963515124389</v>
      </c>
      <c r="N86" s="13">
        <f>STDEV($B87:$B$104)</f>
        <v>14.692490634530001</v>
      </c>
      <c r="O86" s="13">
        <f>SLOPE($B$5:$B86,$A$5:$A86)</f>
        <v>0.81187623121211128</v>
      </c>
      <c r="P86" s="13">
        <f>SLOPE($B87:$B$104,$A87:$A$104)</f>
        <v>-0.14447884416924664</v>
      </c>
      <c r="Q86" s="14">
        <f t="shared" si="50"/>
        <v>27.401084010840108</v>
      </c>
      <c r="R86" s="14">
        <f t="shared" si="51"/>
        <v>0</v>
      </c>
      <c r="S86" s="14">
        <f t="shared" si="52"/>
        <v>42</v>
      </c>
      <c r="T86" s="14">
        <f t="shared" si="53"/>
        <v>10.950472880594388</v>
      </c>
      <c r="U86" s="14">
        <f t="shared" si="54"/>
        <v>0.95635507538135789</v>
      </c>
      <c r="V86">
        <f>STDEV(COUNT($B$5:B86),COUNT(B87:$B$104))</f>
        <v>45.254833995939045</v>
      </c>
      <c r="W86">
        <f t="shared" si="55"/>
        <v>9</v>
      </c>
      <c r="X86">
        <f t="shared" si="43"/>
        <v>1</v>
      </c>
      <c r="Y86">
        <f t="shared" si="44"/>
        <v>64</v>
      </c>
      <c r="Z86">
        <f t="shared" si="45"/>
        <v>37</v>
      </c>
      <c r="AA86">
        <f t="shared" si="46"/>
        <v>71</v>
      </c>
      <c r="AB86">
        <f t="shared" si="46"/>
        <v>17</v>
      </c>
      <c r="AC86">
        <v>1000000</v>
      </c>
      <c r="AD86">
        <f t="shared" si="56"/>
        <v>-19.2</v>
      </c>
      <c r="AE86" t="str">
        <f t="shared" si="57"/>
        <v>valid</v>
      </c>
      <c r="AG86" s="19" t="s">
        <v>108</v>
      </c>
      <c r="AH86" s="20">
        <v>6</v>
      </c>
      <c r="AI86" s="20">
        <v>34</v>
      </c>
      <c r="AJ86" s="20">
        <v>74</v>
      </c>
      <c r="AK86" s="20">
        <v>54</v>
      </c>
      <c r="AL86" s="20">
        <v>72</v>
      </c>
      <c r="AM86" s="20">
        <v>1000000</v>
      </c>
      <c r="AS86">
        <f t="shared" si="41"/>
        <v>76</v>
      </c>
      <c r="AT86">
        <f t="shared" si="37"/>
        <v>47</v>
      </c>
      <c r="AU86">
        <f t="shared" si="38"/>
        <v>1</v>
      </c>
      <c r="AV86">
        <f t="shared" si="39"/>
        <v>28</v>
      </c>
      <c r="AW86">
        <f t="shared" si="40"/>
        <v>10</v>
      </c>
      <c r="AX86">
        <f t="shared" si="42"/>
        <v>1000000</v>
      </c>
      <c r="BD86" s="19" t="s">
        <v>108</v>
      </c>
      <c r="BE86" s="20">
        <v>76</v>
      </c>
      <c r="BF86" s="20">
        <v>47</v>
      </c>
      <c r="BG86" s="20">
        <v>1</v>
      </c>
      <c r="BH86" s="20">
        <v>28</v>
      </c>
      <c r="BI86" s="20">
        <v>10</v>
      </c>
      <c r="BJ86" s="20">
        <v>1000000</v>
      </c>
      <c r="BT86" s="19" t="s">
        <v>110</v>
      </c>
      <c r="BU86" s="20">
        <v>4</v>
      </c>
      <c r="BV86" s="20">
        <v>36</v>
      </c>
      <c r="BW86" s="20">
        <v>74</v>
      </c>
      <c r="BX86" s="20">
        <v>80</v>
      </c>
      <c r="BY86" s="20">
        <v>69</v>
      </c>
      <c r="BZ86" s="20">
        <v>5</v>
      </c>
      <c r="CA86" s="20">
        <v>1000000</v>
      </c>
      <c r="CG86">
        <f t="shared" si="30"/>
        <v>78</v>
      </c>
      <c r="CH86">
        <f t="shared" si="31"/>
        <v>43</v>
      </c>
      <c r="CI86">
        <f t="shared" si="32"/>
        <v>1</v>
      </c>
      <c r="CJ86">
        <f t="shared" si="33"/>
        <v>2</v>
      </c>
      <c r="CK86">
        <f t="shared" si="34"/>
        <v>13</v>
      </c>
      <c r="CL86">
        <f t="shared" si="35"/>
        <v>76</v>
      </c>
      <c r="CM86">
        <f t="shared" si="36"/>
        <v>1000000</v>
      </c>
      <c r="CT86" s="19" t="s">
        <v>110</v>
      </c>
      <c r="CU86" s="20">
        <v>78</v>
      </c>
      <c r="CV86" s="20">
        <v>43</v>
      </c>
      <c r="CW86" s="20">
        <v>1</v>
      </c>
      <c r="CX86" s="20">
        <v>2</v>
      </c>
      <c r="CY86" s="20">
        <v>13</v>
      </c>
      <c r="CZ86" s="20">
        <v>76</v>
      </c>
      <c r="DA86" s="20">
        <v>1000000</v>
      </c>
    </row>
    <row r="87" spans="1:105" ht="15" thickBot="1" x14ac:dyDescent="0.35">
      <c r="A87">
        <v>83</v>
      </c>
      <c r="B87">
        <v>52</v>
      </c>
      <c r="C87">
        <f t="shared" si="47"/>
        <v>12.3</v>
      </c>
      <c r="D87">
        <f t="shared" si="48"/>
        <v>42.4</v>
      </c>
      <c r="E87">
        <f t="shared" si="49"/>
        <v>3.1</v>
      </c>
      <c r="F87">
        <f t="shared" si="58"/>
        <v>14.291605927956454</v>
      </c>
      <c r="G87" s="13">
        <f>AVERAGE($B$5:$B87)</f>
        <v>46.554216867469883</v>
      </c>
      <c r="H87" s="13">
        <f>AVERAGE($B88:$B$104)</f>
        <v>75.17647058823529</v>
      </c>
      <c r="I87" s="13">
        <f>MAX($B$5:$B87)</f>
        <v>99</v>
      </c>
      <c r="J87" s="13">
        <f>MAX($B88:$B$104)</f>
        <v>99</v>
      </c>
      <c r="K87" s="13">
        <f>MIN($B$5:$B87)</f>
        <v>10</v>
      </c>
      <c r="L87" s="13">
        <f>MIN($B88:$B$104)</f>
        <v>53</v>
      </c>
      <c r="M87" s="13">
        <f>STDEV($B$5:$B87)</f>
        <v>25.493305200580721</v>
      </c>
      <c r="N87" s="13">
        <f>STDEV($B88:$B$104)</f>
        <v>14.058961973229257</v>
      </c>
      <c r="O87" s="13">
        <f>SLOPE($B$5:$B87,$A$5:$A87)</f>
        <v>0.78762436505604294</v>
      </c>
      <c r="P87" s="13">
        <f>SLOPE($B88:$B$104,$A88:$A$104)</f>
        <v>-0.65441176470588247</v>
      </c>
      <c r="Q87" s="14">
        <f t="shared" si="50"/>
        <v>28.622253720765407</v>
      </c>
      <c r="R87" s="14">
        <f t="shared" si="51"/>
        <v>0</v>
      </c>
      <c r="S87" s="14">
        <f t="shared" si="52"/>
        <v>43</v>
      </c>
      <c r="T87" s="14">
        <f t="shared" si="53"/>
        <v>11.434343227351464</v>
      </c>
      <c r="U87" s="14">
        <f t="shared" si="54"/>
        <v>1.4420361297619255</v>
      </c>
      <c r="V87">
        <f>STDEV(COUNT($B$5:B87),COUNT(B88:$B$104))</f>
        <v>46.669047558312137</v>
      </c>
      <c r="W87">
        <f t="shared" si="55"/>
        <v>10</v>
      </c>
      <c r="X87">
        <f t="shared" si="43"/>
        <v>1</v>
      </c>
      <c r="Y87">
        <f t="shared" si="44"/>
        <v>74</v>
      </c>
      <c r="Z87">
        <f t="shared" si="45"/>
        <v>46</v>
      </c>
      <c r="AA87">
        <f t="shared" si="46"/>
        <v>81</v>
      </c>
      <c r="AB87">
        <f t="shared" si="46"/>
        <v>15</v>
      </c>
      <c r="AC87">
        <v>1000000</v>
      </c>
      <c r="AD87">
        <f t="shared" si="56"/>
        <v>12.3</v>
      </c>
      <c r="AE87" t="str">
        <f t="shared" si="57"/>
        <v>valid</v>
      </c>
      <c r="AG87" s="19" t="s">
        <v>109</v>
      </c>
      <c r="AH87" s="20">
        <v>2</v>
      </c>
      <c r="AI87" s="20">
        <v>36</v>
      </c>
      <c r="AJ87" s="20">
        <v>74</v>
      </c>
      <c r="AK87" s="20">
        <v>73</v>
      </c>
      <c r="AL87" s="20">
        <v>10</v>
      </c>
      <c r="AM87" s="20">
        <v>1000000</v>
      </c>
      <c r="AS87">
        <f t="shared" si="41"/>
        <v>80</v>
      </c>
      <c r="AT87">
        <f t="shared" si="37"/>
        <v>43</v>
      </c>
      <c r="AU87">
        <f t="shared" si="38"/>
        <v>1</v>
      </c>
      <c r="AV87">
        <f t="shared" si="39"/>
        <v>9</v>
      </c>
      <c r="AW87">
        <f t="shared" si="40"/>
        <v>72</v>
      </c>
      <c r="AX87">
        <f t="shared" si="42"/>
        <v>1000000</v>
      </c>
      <c r="BD87" s="19" t="s">
        <v>109</v>
      </c>
      <c r="BE87" s="20">
        <v>80</v>
      </c>
      <c r="BF87" s="20">
        <v>43</v>
      </c>
      <c r="BG87" s="20">
        <v>1</v>
      </c>
      <c r="BH87" s="20">
        <v>9</v>
      </c>
      <c r="BI87" s="20">
        <v>72</v>
      </c>
      <c r="BJ87" s="20">
        <v>1000000</v>
      </c>
      <c r="BT87" s="19" t="s">
        <v>111</v>
      </c>
      <c r="BU87" s="20">
        <v>3</v>
      </c>
      <c r="BV87" s="20">
        <v>36</v>
      </c>
      <c r="BW87" s="20">
        <v>74</v>
      </c>
      <c r="BX87" s="20">
        <v>79</v>
      </c>
      <c r="BY87" s="20">
        <v>44</v>
      </c>
      <c r="BZ87" s="20">
        <v>3</v>
      </c>
      <c r="CA87" s="20">
        <v>1000000</v>
      </c>
      <c r="CG87">
        <f t="shared" si="30"/>
        <v>79</v>
      </c>
      <c r="CH87">
        <f t="shared" si="31"/>
        <v>43</v>
      </c>
      <c r="CI87">
        <f t="shared" si="32"/>
        <v>1</v>
      </c>
      <c r="CJ87">
        <f t="shared" si="33"/>
        <v>3</v>
      </c>
      <c r="CK87">
        <f t="shared" si="34"/>
        <v>38</v>
      </c>
      <c r="CL87">
        <f t="shared" si="35"/>
        <v>78</v>
      </c>
      <c r="CM87">
        <f t="shared" si="36"/>
        <v>1000000</v>
      </c>
      <c r="CT87" s="19" t="s">
        <v>111</v>
      </c>
      <c r="CU87" s="20">
        <v>79</v>
      </c>
      <c r="CV87" s="20">
        <v>43</v>
      </c>
      <c r="CW87" s="20">
        <v>1</v>
      </c>
      <c r="CX87" s="20">
        <v>3</v>
      </c>
      <c r="CY87" s="20">
        <v>38</v>
      </c>
      <c r="CZ87" s="20">
        <v>78</v>
      </c>
      <c r="DA87" s="20">
        <v>1000000</v>
      </c>
    </row>
    <row r="88" spans="1:105" ht="15" thickBot="1" x14ac:dyDescent="0.35">
      <c r="A88">
        <v>84</v>
      </c>
      <c r="B88">
        <v>88</v>
      </c>
      <c r="C88">
        <f t="shared" si="47"/>
        <v>-1.7</v>
      </c>
      <c r="D88">
        <f t="shared" si="48"/>
        <v>41.8</v>
      </c>
      <c r="E88">
        <f t="shared" si="49"/>
        <v>-1.9</v>
      </c>
      <c r="F88">
        <f t="shared" si="58"/>
        <v>14.648663192705788</v>
      </c>
      <c r="G88" s="13">
        <f>AVERAGE($B$5:$B88)</f>
        <v>47.047619047619051</v>
      </c>
      <c r="H88" s="13">
        <f>AVERAGE($B89:$B$104)</f>
        <v>74.375</v>
      </c>
      <c r="I88" s="13">
        <f>MAX($B$5:$B88)</f>
        <v>99</v>
      </c>
      <c r="J88" s="13">
        <f>MAX($B89:$B$104)</f>
        <v>99</v>
      </c>
      <c r="K88" s="13">
        <f>MIN($B$5:$B88)</f>
        <v>10</v>
      </c>
      <c r="L88" s="13">
        <f>MIN($B89:$B$104)</f>
        <v>53</v>
      </c>
      <c r="M88" s="13">
        <f>STDEV($B$5:$B88)</f>
        <v>25.739615878797931</v>
      </c>
      <c r="N88" s="13">
        <f>STDEV($B89:$B$104)</f>
        <v>14.113232561441526</v>
      </c>
      <c r="O88" s="13">
        <f>SLOPE($B$5:$B88,$A$5:$A88)</f>
        <v>0.79465424724106493</v>
      </c>
      <c r="P88" s="13">
        <f>SLOPE($B89:$B$104,$A89:$A$104)</f>
        <v>-0.46470588235294119</v>
      </c>
      <c r="Q88" s="14">
        <f t="shared" si="50"/>
        <v>27.327380952380949</v>
      </c>
      <c r="R88" s="14">
        <f t="shared" si="51"/>
        <v>0</v>
      </c>
      <c r="S88" s="14">
        <f t="shared" si="52"/>
        <v>43</v>
      </c>
      <c r="T88" s="14">
        <f t="shared" si="53"/>
        <v>11.626383317356405</v>
      </c>
      <c r="U88" s="14">
        <f t="shared" si="54"/>
        <v>1.2593601295940062</v>
      </c>
      <c r="V88">
        <f>STDEV(COUNT($B$5:B88),COUNT(B89:$B$104))</f>
        <v>48.083261120685229</v>
      </c>
      <c r="W88">
        <f t="shared" si="55"/>
        <v>7</v>
      </c>
      <c r="X88">
        <f t="shared" si="43"/>
        <v>1</v>
      </c>
      <c r="Y88">
        <f t="shared" si="44"/>
        <v>74</v>
      </c>
      <c r="Z88">
        <f t="shared" si="45"/>
        <v>48</v>
      </c>
      <c r="AA88">
        <f t="shared" si="46"/>
        <v>79</v>
      </c>
      <c r="AB88">
        <f t="shared" si="46"/>
        <v>13</v>
      </c>
      <c r="AC88">
        <v>1000000</v>
      </c>
      <c r="AD88">
        <f t="shared" si="56"/>
        <v>-1.7</v>
      </c>
      <c r="AE88" t="str">
        <f t="shared" si="57"/>
        <v>valid</v>
      </c>
      <c r="AG88" s="19" t="s">
        <v>110</v>
      </c>
      <c r="AH88" s="20">
        <v>4</v>
      </c>
      <c r="AI88" s="20">
        <v>36</v>
      </c>
      <c r="AJ88" s="20">
        <v>74</v>
      </c>
      <c r="AK88" s="20">
        <v>80</v>
      </c>
      <c r="AL88" s="20">
        <v>69</v>
      </c>
      <c r="AM88" s="20">
        <v>1000000</v>
      </c>
      <c r="AS88">
        <f t="shared" si="41"/>
        <v>78</v>
      </c>
      <c r="AT88">
        <f t="shared" si="37"/>
        <v>43</v>
      </c>
      <c r="AU88">
        <f t="shared" si="38"/>
        <v>1</v>
      </c>
      <c r="AV88">
        <f t="shared" si="39"/>
        <v>2</v>
      </c>
      <c r="AW88">
        <f t="shared" si="40"/>
        <v>13</v>
      </c>
      <c r="AX88">
        <f t="shared" si="42"/>
        <v>1000000</v>
      </c>
      <c r="BD88" s="19" t="s">
        <v>110</v>
      </c>
      <c r="BE88" s="20">
        <v>78</v>
      </c>
      <c r="BF88" s="20">
        <v>43</v>
      </c>
      <c r="BG88" s="20">
        <v>1</v>
      </c>
      <c r="BH88" s="20">
        <v>2</v>
      </c>
      <c r="BI88" s="20">
        <v>13</v>
      </c>
      <c r="BJ88" s="20">
        <v>1000000</v>
      </c>
      <c r="BT88" s="19" t="s">
        <v>112</v>
      </c>
      <c r="BU88" s="20">
        <v>1</v>
      </c>
      <c r="BV88" s="20">
        <v>36</v>
      </c>
      <c r="BW88" s="20">
        <v>74</v>
      </c>
      <c r="BX88" s="20">
        <v>76</v>
      </c>
      <c r="BY88" s="20">
        <v>5</v>
      </c>
      <c r="BZ88" s="20">
        <v>1</v>
      </c>
      <c r="CA88" s="20">
        <v>1000000</v>
      </c>
      <c r="CG88">
        <f t="shared" si="30"/>
        <v>81</v>
      </c>
      <c r="CH88">
        <f t="shared" si="31"/>
        <v>43</v>
      </c>
      <c r="CI88">
        <f t="shared" si="32"/>
        <v>1</v>
      </c>
      <c r="CJ88">
        <f t="shared" si="33"/>
        <v>6</v>
      </c>
      <c r="CK88">
        <f t="shared" si="34"/>
        <v>77</v>
      </c>
      <c r="CL88">
        <f t="shared" si="35"/>
        <v>80</v>
      </c>
      <c r="CM88">
        <f t="shared" si="36"/>
        <v>1000000</v>
      </c>
      <c r="CT88" s="19" t="s">
        <v>112</v>
      </c>
      <c r="CU88" s="20">
        <v>81</v>
      </c>
      <c r="CV88" s="20">
        <v>43</v>
      </c>
      <c r="CW88" s="20">
        <v>1</v>
      </c>
      <c r="CX88" s="20">
        <v>6</v>
      </c>
      <c r="CY88" s="20">
        <v>77</v>
      </c>
      <c r="CZ88" s="20">
        <v>80</v>
      </c>
      <c r="DA88" s="20">
        <v>1000000</v>
      </c>
    </row>
    <row r="89" spans="1:105" ht="18.600000000000001" thickBot="1" x14ac:dyDescent="0.35">
      <c r="A89">
        <v>85</v>
      </c>
      <c r="B89">
        <v>99</v>
      </c>
      <c r="C89">
        <f t="shared" si="47"/>
        <v>-1.7</v>
      </c>
      <c r="D89">
        <f t="shared" si="48"/>
        <v>44.4</v>
      </c>
      <c r="E89">
        <f t="shared" si="49"/>
        <v>-1.9</v>
      </c>
      <c r="F89">
        <f t="shared" si="58"/>
        <v>2.8867513459481291</v>
      </c>
      <c r="G89" s="13">
        <f>AVERAGE($B$5:$B89)</f>
        <v>47.658823529411762</v>
      </c>
      <c r="H89" s="13">
        <f>AVERAGE($B90:$B$104)</f>
        <v>72.733333333333334</v>
      </c>
      <c r="I89" s="13">
        <f>MAX($B$5:$B89)</f>
        <v>99</v>
      </c>
      <c r="J89" s="13">
        <f>MAX($B90:$B$104)</f>
        <v>95</v>
      </c>
      <c r="K89" s="13">
        <f>MIN($B$5:$B89)</f>
        <v>10</v>
      </c>
      <c r="L89" s="13">
        <f>MIN($B90:$B$104)</f>
        <v>53</v>
      </c>
      <c r="M89" s="13">
        <f>STDEV($B$5:$B89)</f>
        <v>26.199124367945181</v>
      </c>
      <c r="N89" s="13">
        <f>STDEV($B90:$B$104)</f>
        <v>12.930952161752201</v>
      </c>
      <c r="O89" s="13">
        <f>SLOPE($B$5:$B89,$A$5:$A89)</f>
        <v>0.80957592339261319</v>
      </c>
      <c r="P89" s="13">
        <f>SLOPE($B90:$B$104,$A90:$A$104)</f>
        <v>0.13928571428571429</v>
      </c>
      <c r="Q89" s="14">
        <f t="shared" si="50"/>
        <v>25.074509803921572</v>
      </c>
      <c r="R89" s="14">
        <f t="shared" si="51"/>
        <v>4</v>
      </c>
      <c r="S89" s="14">
        <f t="shared" si="52"/>
        <v>43</v>
      </c>
      <c r="T89" s="14">
        <f t="shared" si="53"/>
        <v>13.268172206192981</v>
      </c>
      <c r="U89" s="14">
        <f t="shared" si="54"/>
        <v>0.67029020910689896</v>
      </c>
      <c r="V89">
        <f>STDEV(COUNT($B$5:B89),COUNT(B90:$B$104))</f>
        <v>49.497474683058329</v>
      </c>
      <c r="W89">
        <f t="shared" si="55"/>
        <v>5</v>
      </c>
      <c r="X89">
        <f t="shared" si="43"/>
        <v>34</v>
      </c>
      <c r="Y89">
        <f t="shared" si="44"/>
        <v>74</v>
      </c>
      <c r="Z89">
        <f t="shared" si="45"/>
        <v>55</v>
      </c>
      <c r="AA89">
        <f t="shared" si="46"/>
        <v>54</v>
      </c>
      <c r="AB89">
        <f t="shared" si="46"/>
        <v>11</v>
      </c>
      <c r="AC89">
        <v>1000000</v>
      </c>
      <c r="AD89">
        <f t="shared" si="56"/>
        <v>-1.7</v>
      </c>
      <c r="AE89" t="str">
        <f t="shared" si="57"/>
        <v>valid</v>
      </c>
      <c r="AG89" s="19" t="s">
        <v>111</v>
      </c>
      <c r="AH89" s="20">
        <v>3</v>
      </c>
      <c r="AI89" s="20">
        <v>36</v>
      </c>
      <c r="AJ89" s="20">
        <v>74</v>
      </c>
      <c r="AK89" s="20">
        <v>79</v>
      </c>
      <c r="AL89" s="20">
        <v>44</v>
      </c>
      <c r="AM89" s="20">
        <v>1000000</v>
      </c>
      <c r="AS89">
        <f t="shared" si="41"/>
        <v>79</v>
      </c>
      <c r="AT89">
        <f t="shared" si="37"/>
        <v>43</v>
      </c>
      <c r="AU89">
        <f t="shared" si="38"/>
        <v>1</v>
      </c>
      <c r="AV89">
        <f t="shared" si="39"/>
        <v>3</v>
      </c>
      <c r="AW89">
        <f t="shared" si="40"/>
        <v>38</v>
      </c>
      <c r="AX89">
        <f t="shared" si="42"/>
        <v>1000000</v>
      </c>
      <c r="BD89" s="19" t="s">
        <v>111</v>
      </c>
      <c r="BE89" s="20">
        <v>79</v>
      </c>
      <c r="BF89" s="20">
        <v>43</v>
      </c>
      <c r="BG89" s="20">
        <v>1</v>
      </c>
      <c r="BH89" s="20">
        <v>3</v>
      </c>
      <c r="BI89" s="20">
        <v>38</v>
      </c>
      <c r="BJ89" s="20">
        <v>1000000</v>
      </c>
      <c r="BT89" s="15"/>
      <c r="CT89" s="15"/>
    </row>
    <row r="90" spans="1:105" ht="15" thickBot="1" x14ac:dyDescent="0.35">
      <c r="A90">
        <v>86</v>
      </c>
      <c r="B90">
        <v>62</v>
      </c>
      <c r="C90">
        <f t="shared" si="47"/>
        <v>-1.7</v>
      </c>
      <c r="D90">
        <f t="shared" si="48"/>
        <v>48</v>
      </c>
      <c r="E90">
        <f t="shared" si="49"/>
        <v>-2.4</v>
      </c>
      <c r="F90">
        <f t="shared" si="58"/>
        <v>0.28867513459481542</v>
      </c>
      <c r="G90" s="13">
        <f>AVERAGE($B$5:$B90)</f>
        <v>47.825581395348834</v>
      </c>
      <c r="H90" s="13">
        <f>AVERAGE($B91:$B$104)</f>
        <v>73.5</v>
      </c>
      <c r="I90" s="13">
        <f>MAX($B$5:$B90)</f>
        <v>99</v>
      </c>
      <c r="J90" s="13">
        <f>MAX($B91:$B$104)</f>
        <v>95</v>
      </c>
      <c r="K90" s="13">
        <f>MIN($B$5:$B90)</f>
        <v>10</v>
      </c>
      <c r="L90" s="13">
        <f>MIN($B91:$B$104)</f>
        <v>53</v>
      </c>
      <c r="M90" s="13">
        <f>STDEV($B$5:$B90)</f>
        <v>26.090427300387901</v>
      </c>
      <c r="N90" s="13">
        <f>STDEV($B91:$B$104)</f>
        <v>13.060510061897395</v>
      </c>
      <c r="O90" s="13">
        <f>SLOPE($B$5:$B90,$A$5:$A90)</f>
        <v>0.79316005471956208</v>
      </c>
      <c r="P90" s="13">
        <f>SLOPE($B91:$B$104,$A91:$A$104)</f>
        <v>-0.18241758241758241</v>
      </c>
      <c r="Q90" s="14">
        <f t="shared" si="50"/>
        <v>25.674418604651166</v>
      </c>
      <c r="R90" s="14">
        <f t="shared" si="51"/>
        <v>4</v>
      </c>
      <c r="S90" s="14">
        <f t="shared" si="52"/>
        <v>43</v>
      </c>
      <c r="T90" s="14">
        <f t="shared" si="53"/>
        <v>13.029917238490507</v>
      </c>
      <c r="U90" s="14">
        <f t="shared" si="54"/>
        <v>0.97557763713714452</v>
      </c>
      <c r="V90">
        <f>STDEV(COUNT($B$5:B90),COUNT(B91:$B$104))</f>
        <v>50.911688245431421</v>
      </c>
      <c r="W90">
        <f t="shared" si="55"/>
        <v>6</v>
      </c>
      <c r="X90">
        <f t="shared" si="43"/>
        <v>34</v>
      </c>
      <c r="Y90">
        <f t="shared" si="44"/>
        <v>74</v>
      </c>
      <c r="Z90">
        <f t="shared" si="45"/>
        <v>54</v>
      </c>
      <c r="AA90">
        <f t="shared" si="46"/>
        <v>72</v>
      </c>
      <c r="AB90">
        <f t="shared" si="46"/>
        <v>9</v>
      </c>
      <c r="AC90">
        <v>1000000</v>
      </c>
      <c r="AD90">
        <f t="shared" si="56"/>
        <v>-1.7</v>
      </c>
      <c r="AE90" t="str">
        <f t="shared" si="57"/>
        <v>valid</v>
      </c>
      <c r="AG90" s="19" t="s">
        <v>112</v>
      </c>
      <c r="AH90" s="20">
        <v>1</v>
      </c>
      <c r="AI90" s="20">
        <v>36</v>
      </c>
      <c r="AJ90" s="20">
        <v>74</v>
      </c>
      <c r="AK90" s="20">
        <v>76</v>
      </c>
      <c r="AL90" s="20">
        <v>5</v>
      </c>
      <c r="AM90" s="20">
        <v>1000000</v>
      </c>
      <c r="AS90">
        <f t="shared" si="41"/>
        <v>81</v>
      </c>
      <c r="AT90">
        <f t="shared" si="37"/>
        <v>43</v>
      </c>
      <c r="AU90">
        <f t="shared" si="38"/>
        <v>1</v>
      </c>
      <c r="AV90">
        <f t="shared" si="39"/>
        <v>6</v>
      </c>
      <c r="AW90">
        <f t="shared" si="40"/>
        <v>77</v>
      </c>
      <c r="AX90">
        <f t="shared" si="42"/>
        <v>1000000</v>
      </c>
      <c r="BD90" s="19" t="s">
        <v>112</v>
      </c>
      <c r="BE90" s="20">
        <v>81</v>
      </c>
      <c r="BF90" s="20">
        <v>43</v>
      </c>
      <c r="BG90" s="20">
        <v>1</v>
      </c>
      <c r="BH90" s="20">
        <v>6</v>
      </c>
      <c r="BI90" s="20">
        <v>77</v>
      </c>
      <c r="BJ90" s="20">
        <v>1000000</v>
      </c>
      <c r="BT90" s="19" t="s">
        <v>113</v>
      </c>
      <c r="BU90" s="19" t="s">
        <v>26</v>
      </c>
      <c r="BV90" s="19" t="s">
        <v>27</v>
      </c>
      <c r="BW90" s="19" t="s">
        <v>28</v>
      </c>
      <c r="BX90" s="19" t="s">
        <v>29</v>
      </c>
      <c r="BY90" s="19" t="s">
        <v>30</v>
      </c>
      <c r="BZ90" s="19" t="s">
        <v>1650</v>
      </c>
      <c r="CT90" s="19" t="s">
        <v>113</v>
      </c>
      <c r="CU90" s="19" t="s">
        <v>26</v>
      </c>
      <c r="CV90" s="19" t="s">
        <v>27</v>
      </c>
      <c r="CW90" s="19" t="s">
        <v>28</v>
      </c>
      <c r="CX90" s="19" t="s">
        <v>29</v>
      </c>
      <c r="CY90" s="19" t="s">
        <v>30</v>
      </c>
      <c r="CZ90" s="19" t="s">
        <v>1650</v>
      </c>
    </row>
    <row r="91" spans="1:105" ht="20.399999999999999" thickBot="1" x14ac:dyDescent="0.35">
      <c r="A91">
        <v>87</v>
      </c>
      <c r="B91">
        <v>95</v>
      </c>
      <c r="C91">
        <f t="shared" si="47"/>
        <v>-40.200000000000003</v>
      </c>
      <c r="D91">
        <f t="shared" si="48"/>
        <v>39</v>
      </c>
      <c r="E91">
        <f t="shared" si="49"/>
        <v>-48.4</v>
      </c>
      <c r="F91">
        <f t="shared" si="58"/>
        <v>26.703620228975197</v>
      </c>
      <c r="G91" s="13">
        <f>AVERAGE($B$5:$B91)</f>
        <v>48.367816091954026</v>
      </c>
      <c r="H91" s="13">
        <f>AVERAGE($B92:$B$104)</f>
        <v>71.84615384615384</v>
      </c>
      <c r="I91" s="13">
        <f>MAX($B$5:$B91)</f>
        <v>99</v>
      </c>
      <c r="J91" s="13">
        <f>MAX($B92:$B$104)</f>
        <v>89</v>
      </c>
      <c r="K91" s="13">
        <f>MIN($B$5:$B91)</f>
        <v>10</v>
      </c>
      <c r="L91" s="13">
        <f>MIN($B92:$B$104)</f>
        <v>53</v>
      </c>
      <c r="M91" s="13">
        <f>STDEV($B$5:$B91)</f>
        <v>26.426781228619564</v>
      </c>
      <c r="N91" s="13">
        <f>STDEV($B92:$B$104)</f>
        <v>11.971119091701189</v>
      </c>
      <c r="O91" s="13">
        <f>SLOPE($B$5:$B91,$A$5:$A91)</f>
        <v>0.80309105489538513</v>
      </c>
      <c r="P91" s="13">
        <f>SLOPE($B92:$B$104,$A92:$A$104)</f>
        <v>0.59890109890109888</v>
      </c>
      <c r="Q91" s="14">
        <f t="shared" si="50"/>
        <v>23.478337754199814</v>
      </c>
      <c r="R91" s="14">
        <f t="shared" si="51"/>
        <v>10</v>
      </c>
      <c r="S91" s="14">
        <f t="shared" si="52"/>
        <v>43</v>
      </c>
      <c r="T91" s="14">
        <f t="shared" si="53"/>
        <v>14.455662136918376</v>
      </c>
      <c r="U91" s="14">
        <f t="shared" si="54"/>
        <v>0.20418995599428624</v>
      </c>
      <c r="V91">
        <f>STDEV(COUNT($B$5:B91),COUNT(B92:$B$104))</f>
        <v>52.32590180780452</v>
      </c>
      <c r="W91">
        <f t="shared" si="55"/>
        <v>2</v>
      </c>
      <c r="X91">
        <f t="shared" si="43"/>
        <v>36</v>
      </c>
      <c r="Y91">
        <f t="shared" si="44"/>
        <v>74</v>
      </c>
      <c r="Z91">
        <f t="shared" si="45"/>
        <v>73</v>
      </c>
      <c r="AA91">
        <f t="shared" si="46"/>
        <v>10</v>
      </c>
      <c r="AB91">
        <f t="shared" si="46"/>
        <v>7</v>
      </c>
      <c r="AC91">
        <v>1000000</v>
      </c>
      <c r="AD91">
        <f t="shared" si="56"/>
        <v>-40.200000000000003</v>
      </c>
      <c r="AE91" t="str">
        <f t="shared" si="57"/>
        <v>valid</v>
      </c>
      <c r="AG91" s="15"/>
      <c r="BD91" s="15"/>
      <c r="BT91" s="19" t="s">
        <v>114</v>
      </c>
      <c r="BU91" s="20" t="s">
        <v>1652</v>
      </c>
      <c r="BV91" s="20" t="s">
        <v>116</v>
      </c>
      <c r="BW91" s="20" t="s">
        <v>1653</v>
      </c>
      <c r="BX91" s="20" t="s">
        <v>1654</v>
      </c>
      <c r="BY91" s="20" t="s">
        <v>1655</v>
      </c>
      <c r="BZ91" s="20" t="s">
        <v>1656</v>
      </c>
      <c r="CT91" s="19" t="s">
        <v>114</v>
      </c>
      <c r="CU91" s="20" t="s">
        <v>2000</v>
      </c>
      <c r="CV91" s="20" t="s">
        <v>116</v>
      </c>
      <c r="CW91" s="20" t="s">
        <v>2001</v>
      </c>
      <c r="CX91" s="20" t="s">
        <v>2002</v>
      </c>
      <c r="CY91" s="20" t="s">
        <v>2003</v>
      </c>
      <c r="CZ91" s="20" t="s">
        <v>2004</v>
      </c>
    </row>
    <row r="92" spans="1:105" ht="20.399999999999999" thickBot="1" x14ac:dyDescent="0.35">
      <c r="A92">
        <v>88</v>
      </c>
      <c r="B92">
        <v>53</v>
      </c>
      <c r="C92">
        <f t="shared" si="47"/>
        <v>33.799999999999997</v>
      </c>
      <c r="D92">
        <f t="shared" si="48"/>
        <v>52.6</v>
      </c>
      <c r="E92">
        <f t="shared" si="49"/>
        <v>35.6</v>
      </c>
      <c r="F92">
        <f t="shared" si="58"/>
        <v>42.063444144926287</v>
      </c>
      <c r="G92" s="13">
        <f>AVERAGE($B$5:$B92)</f>
        <v>48.420454545454547</v>
      </c>
      <c r="H92" s="13">
        <f>AVERAGE($B93:$B$104)</f>
        <v>73.416666666666671</v>
      </c>
      <c r="I92" s="13">
        <f>MAX($B$5:$B92)</f>
        <v>99</v>
      </c>
      <c r="J92" s="13">
        <f>MAX($B93:$B$104)</f>
        <v>89</v>
      </c>
      <c r="K92" s="13">
        <f>MIN($B$5:$B92)</f>
        <v>10</v>
      </c>
      <c r="L92" s="13">
        <f>MIN($B93:$B$104)</f>
        <v>53</v>
      </c>
      <c r="M92" s="13">
        <f>STDEV($B$5:$B92)</f>
        <v>26.279103883892976</v>
      </c>
      <c r="N92" s="13">
        <f>STDEV($B93:$B$104)</f>
        <v>11.016172684106779</v>
      </c>
      <c r="O92" s="13">
        <f>SLOPE($B$5:$B92,$A$5:$A92)</f>
        <v>0.77956922968546372</v>
      </c>
      <c r="P92" s="13">
        <f>SLOPE($B93:$B$104,$A93:$A$104)</f>
        <v>-9.4405594405594401E-2</v>
      </c>
      <c r="Q92" s="14">
        <f t="shared" si="50"/>
        <v>24.996212121212125</v>
      </c>
      <c r="R92" s="14">
        <f t="shared" si="51"/>
        <v>10</v>
      </c>
      <c r="S92" s="14">
        <f t="shared" si="52"/>
        <v>43</v>
      </c>
      <c r="T92" s="14">
        <f t="shared" si="53"/>
        <v>15.262931199786197</v>
      </c>
      <c r="U92" s="14">
        <f t="shared" si="54"/>
        <v>0.87397482409105809</v>
      </c>
      <c r="V92">
        <f>STDEV(COUNT($B$5:B92),COUNT(B93:$B$104))</f>
        <v>53.740115370177612</v>
      </c>
      <c r="W92">
        <f t="shared" si="55"/>
        <v>4</v>
      </c>
      <c r="X92">
        <f t="shared" si="43"/>
        <v>36</v>
      </c>
      <c r="Y92">
        <f t="shared" si="44"/>
        <v>74</v>
      </c>
      <c r="Z92">
        <f t="shared" si="45"/>
        <v>80</v>
      </c>
      <c r="AA92">
        <f t="shared" si="46"/>
        <v>69</v>
      </c>
      <c r="AB92">
        <f t="shared" si="46"/>
        <v>5</v>
      </c>
      <c r="AC92">
        <v>1000000</v>
      </c>
      <c r="AD92">
        <f t="shared" si="56"/>
        <v>33.799999999999997</v>
      </c>
      <c r="AE92" t="str">
        <f t="shared" si="57"/>
        <v>valid</v>
      </c>
      <c r="AG92" s="19" t="s">
        <v>113</v>
      </c>
      <c r="AH92" s="19" t="s">
        <v>26</v>
      </c>
      <c r="AI92" s="19" t="s">
        <v>27</v>
      </c>
      <c r="AJ92" s="19" t="s">
        <v>28</v>
      </c>
      <c r="AK92" s="19" t="s">
        <v>29</v>
      </c>
      <c r="AL92" s="19" t="s">
        <v>30</v>
      </c>
      <c r="BD92" s="19" t="s">
        <v>113</v>
      </c>
      <c r="BE92" s="19" t="s">
        <v>26</v>
      </c>
      <c r="BF92" s="19" t="s">
        <v>27</v>
      </c>
      <c r="BG92" s="19" t="s">
        <v>28</v>
      </c>
      <c r="BH92" s="19" t="s">
        <v>29</v>
      </c>
      <c r="BI92" s="19" t="s">
        <v>30</v>
      </c>
      <c r="BT92" s="19" t="s">
        <v>120</v>
      </c>
      <c r="BU92" s="20" t="s">
        <v>1657</v>
      </c>
      <c r="BV92" s="20" t="s">
        <v>122</v>
      </c>
      <c r="BW92" s="20" t="s">
        <v>1658</v>
      </c>
      <c r="BX92" s="20" t="s">
        <v>1659</v>
      </c>
      <c r="BY92" s="20" t="s">
        <v>1660</v>
      </c>
      <c r="BZ92" s="20" t="s">
        <v>1661</v>
      </c>
      <c r="CT92" s="19" t="s">
        <v>120</v>
      </c>
      <c r="CU92" s="20" t="s">
        <v>2005</v>
      </c>
      <c r="CV92" s="20" t="s">
        <v>122</v>
      </c>
      <c r="CW92" s="20" t="s">
        <v>2006</v>
      </c>
      <c r="CX92" s="20" t="s">
        <v>2007</v>
      </c>
      <c r="CY92" s="20" t="s">
        <v>2008</v>
      </c>
      <c r="CZ92" s="20" t="s">
        <v>2009</v>
      </c>
    </row>
    <row r="93" spans="1:105" ht="20.399999999999999" thickBot="1" x14ac:dyDescent="0.35">
      <c r="A93">
        <v>89</v>
      </c>
      <c r="B93">
        <v>80</v>
      </c>
      <c r="C93">
        <f t="shared" si="47"/>
        <v>6.8</v>
      </c>
      <c r="D93">
        <f t="shared" si="48"/>
        <v>47.2</v>
      </c>
      <c r="E93">
        <f t="shared" si="49"/>
        <v>6.6</v>
      </c>
      <c r="F93">
        <f t="shared" si="58"/>
        <v>42.665364563464514</v>
      </c>
      <c r="G93" s="13">
        <f>AVERAGE($B$5:$B93)</f>
        <v>48.775280898876403</v>
      </c>
      <c r="H93" s="13">
        <f>AVERAGE($B94:$B$104)</f>
        <v>72.818181818181813</v>
      </c>
      <c r="I93" s="13">
        <f>MAX($B$5:$B93)</f>
        <v>99</v>
      </c>
      <c r="J93" s="13">
        <f>MAX($B94:$B$104)</f>
        <v>89</v>
      </c>
      <c r="K93" s="13">
        <f>MIN($B$5:$B93)</f>
        <v>10</v>
      </c>
      <c r="L93" s="13">
        <f>MIN($B94:$B$104)</f>
        <v>53</v>
      </c>
      <c r="M93" s="13">
        <f>STDEV($B$5:$B93)</f>
        <v>26.342910383574125</v>
      </c>
      <c r="N93" s="13">
        <f>STDEV($B94:$B$104)</f>
        <v>11.347406591976689</v>
      </c>
      <c r="O93" s="13">
        <f>SLOPE($B$5:$B93,$A$5:$A93)</f>
        <v>0.77723867892407217</v>
      </c>
      <c r="P93" s="13">
        <f>SLOPE($B94:$B$104,$A94:$A$104)</f>
        <v>0.23636363636363636</v>
      </c>
      <c r="Q93" s="14">
        <f t="shared" si="50"/>
        <v>24.04290091930541</v>
      </c>
      <c r="R93" s="14">
        <f t="shared" si="51"/>
        <v>10</v>
      </c>
      <c r="S93" s="14">
        <f t="shared" si="52"/>
        <v>43</v>
      </c>
      <c r="T93" s="14">
        <f t="shared" si="53"/>
        <v>14.995503791597436</v>
      </c>
      <c r="U93" s="14">
        <f t="shared" si="54"/>
        <v>0.54087504256043584</v>
      </c>
      <c r="V93">
        <f>STDEV(COUNT($B$5:B93),COUNT(B94:$B$104))</f>
        <v>55.154328932550705</v>
      </c>
      <c r="W93">
        <f t="shared" si="55"/>
        <v>3</v>
      </c>
      <c r="X93">
        <f t="shared" si="43"/>
        <v>36</v>
      </c>
      <c r="Y93">
        <f t="shared" si="44"/>
        <v>74</v>
      </c>
      <c r="Z93">
        <f t="shared" si="45"/>
        <v>79</v>
      </c>
      <c r="AA93">
        <f t="shared" si="46"/>
        <v>44</v>
      </c>
      <c r="AB93">
        <f t="shared" si="46"/>
        <v>3</v>
      </c>
      <c r="AC93">
        <v>1000000</v>
      </c>
      <c r="AD93">
        <f t="shared" si="56"/>
        <v>6.8</v>
      </c>
      <c r="AE93" t="str">
        <f t="shared" si="57"/>
        <v>valid</v>
      </c>
      <c r="AG93" s="19" t="s">
        <v>114</v>
      </c>
      <c r="AH93" s="20" t="s">
        <v>115</v>
      </c>
      <c r="AI93" s="20" t="s">
        <v>116</v>
      </c>
      <c r="AJ93" s="20" t="s">
        <v>117</v>
      </c>
      <c r="AK93" s="20" t="s">
        <v>118</v>
      </c>
      <c r="AL93" s="20" t="s">
        <v>119</v>
      </c>
      <c r="BD93" s="19" t="s">
        <v>114</v>
      </c>
      <c r="BE93" s="20" t="s">
        <v>576</v>
      </c>
      <c r="BF93" s="20" t="s">
        <v>116</v>
      </c>
      <c r="BG93" s="20" t="s">
        <v>577</v>
      </c>
      <c r="BH93" s="20" t="s">
        <v>578</v>
      </c>
      <c r="BI93" s="20" t="s">
        <v>579</v>
      </c>
      <c r="BT93" s="19" t="s">
        <v>126</v>
      </c>
      <c r="BU93" s="20" t="s">
        <v>1662</v>
      </c>
      <c r="BV93" s="20" t="s">
        <v>128</v>
      </c>
      <c r="BW93" s="20" t="s">
        <v>1663</v>
      </c>
      <c r="BX93" s="20" t="s">
        <v>1664</v>
      </c>
      <c r="BY93" s="20" t="s">
        <v>1665</v>
      </c>
      <c r="BZ93" s="20" t="s">
        <v>1666</v>
      </c>
      <c r="CT93" s="19" t="s">
        <v>126</v>
      </c>
      <c r="CU93" s="20" t="s">
        <v>2010</v>
      </c>
      <c r="CV93" s="20" t="s">
        <v>128</v>
      </c>
      <c r="CW93" s="20" t="s">
        <v>2011</v>
      </c>
      <c r="CX93" s="20" t="s">
        <v>2012</v>
      </c>
      <c r="CY93" s="20" t="s">
        <v>2013</v>
      </c>
      <c r="CZ93" s="20" t="s">
        <v>2014</v>
      </c>
    </row>
    <row r="94" spans="1:105" ht="20.399999999999999" thickBot="1" x14ac:dyDescent="0.35">
      <c r="A94">
        <v>90</v>
      </c>
      <c r="B94">
        <v>78</v>
      </c>
      <c r="C94">
        <f t="shared" si="47"/>
        <v>-37.200000000000003</v>
      </c>
      <c r="D94">
        <f t="shared" si="48"/>
        <v>38.4</v>
      </c>
      <c r="E94">
        <f t="shared" si="49"/>
        <v>-48.9</v>
      </c>
      <c r="F94">
        <f t="shared" si="58"/>
        <v>42.936969307734486</v>
      </c>
      <c r="G94" s="13">
        <f>AVERAGE($B$5:$B94)</f>
        <v>49.1</v>
      </c>
      <c r="H94" s="13">
        <f>AVERAGE($B95:$B$104)</f>
        <v>72.3</v>
      </c>
      <c r="I94" s="13">
        <f>MAX($B$5:$B94)</f>
        <v>99</v>
      </c>
      <c r="J94" s="13">
        <f>MAX($B95:$B$104)</f>
        <v>89</v>
      </c>
      <c r="K94" s="13">
        <f>MIN($B$5:$B94)</f>
        <v>10</v>
      </c>
      <c r="L94" s="13">
        <f>MIN($B95:$B$104)</f>
        <v>53</v>
      </c>
      <c r="M94" s="13">
        <f>STDEV($B$5:$B94)</f>
        <v>26.375017972196872</v>
      </c>
      <c r="N94" s="13">
        <f>STDEV($B95:$B$104)</f>
        <v>11.823235127869559</v>
      </c>
      <c r="O94" s="13">
        <f>SLOPE($B$5:$B94,$A$5:$A94)</f>
        <v>0.77302547639626307</v>
      </c>
      <c r="P94" s="13">
        <f>SLOPE($B95:$B$104,$A95:$A$104)</f>
        <v>0.66060606060606064</v>
      </c>
      <c r="Q94" s="14">
        <f t="shared" si="50"/>
        <v>23.199999999999996</v>
      </c>
      <c r="R94" s="14">
        <f t="shared" si="51"/>
        <v>10</v>
      </c>
      <c r="S94" s="14">
        <f t="shared" si="52"/>
        <v>43</v>
      </c>
      <c r="T94" s="14">
        <f t="shared" si="53"/>
        <v>14.551782844327313</v>
      </c>
      <c r="U94" s="14">
        <f t="shared" si="54"/>
        <v>0.11241941579020243</v>
      </c>
      <c r="V94">
        <f>STDEV(COUNT($B$5:B94),COUNT(B95:$B$104))</f>
        <v>56.568542494923804</v>
      </c>
      <c r="W94">
        <f t="shared" si="55"/>
        <v>1</v>
      </c>
      <c r="X94">
        <f t="shared" si="43"/>
        <v>36</v>
      </c>
      <c r="Y94">
        <f t="shared" si="44"/>
        <v>74</v>
      </c>
      <c r="Z94">
        <f t="shared" si="45"/>
        <v>76</v>
      </c>
      <c r="AA94">
        <f t="shared" si="46"/>
        <v>5</v>
      </c>
      <c r="AB94">
        <f t="shared" si="46"/>
        <v>1</v>
      </c>
      <c r="AC94">
        <v>1000000</v>
      </c>
      <c r="AD94">
        <f t="shared" si="56"/>
        <v>-37.200000000000003</v>
      </c>
      <c r="AE94" t="str">
        <f t="shared" si="57"/>
        <v>valid</v>
      </c>
      <c r="AG94" s="19" t="s">
        <v>120</v>
      </c>
      <c r="AH94" s="20" t="s">
        <v>121</v>
      </c>
      <c r="AI94" s="20" t="s">
        <v>122</v>
      </c>
      <c r="AJ94" s="20" t="s">
        <v>123</v>
      </c>
      <c r="AK94" s="20" t="s">
        <v>124</v>
      </c>
      <c r="AL94" s="20" t="s">
        <v>125</v>
      </c>
      <c r="BD94" s="19" t="s">
        <v>120</v>
      </c>
      <c r="BE94" s="20" t="s">
        <v>580</v>
      </c>
      <c r="BF94" s="20" t="s">
        <v>122</v>
      </c>
      <c r="BG94" s="20" t="s">
        <v>581</v>
      </c>
      <c r="BH94" s="20" t="s">
        <v>582</v>
      </c>
      <c r="BI94" s="20" t="s">
        <v>583</v>
      </c>
      <c r="BT94" s="19" t="s">
        <v>132</v>
      </c>
      <c r="BU94" s="20" t="s">
        <v>1667</v>
      </c>
      <c r="BV94" s="20" t="s">
        <v>134</v>
      </c>
      <c r="BW94" s="20" t="s">
        <v>1668</v>
      </c>
      <c r="BX94" s="20" t="s">
        <v>1669</v>
      </c>
      <c r="BY94" s="20" t="s">
        <v>1670</v>
      </c>
      <c r="BZ94" s="20" t="s">
        <v>1671</v>
      </c>
      <c r="CT94" s="19" t="s">
        <v>132</v>
      </c>
      <c r="CU94" s="20" t="s">
        <v>2015</v>
      </c>
      <c r="CV94" s="20" t="s">
        <v>134</v>
      </c>
      <c r="CW94" s="20" t="s">
        <v>2016</v>
      </c>
      <c r="CX94" s="20" t="s">
        <v>2017</v>
      </c>
      <c r="CY94" s="20" t="s">
        <v>2018</v>
      </c>
      <c r="CZ94" s="20" t="s">
        <v>2019</v>
      </c>
    </row>
    <row r="95" spans="1:105" ht="20.399999999999999" thickBot="1" x14ac:dyDescent="0.35">
      <c r="A95">
        <v>91</v>
      </c>
      <c r="B95">
        <v>56</v>
      </c>
      <c r="Q95" s="14">
        <f t="shared" si="50"/>
        <v>0</v>
      </c>
      <c r="R95" s="14">
        <f t="shared" si="51"/>
        <v>0</v>
      </c>
      <c r="S95" s="14">
        <f t="shared" si="52"/>
        <v>0</v>
      </c>
      <c r="T95" s="14">
        <f t="shared" si="53"/>
        <v>0</v>
      </c>
      <c r="U95" s="14">
        <f t="shared" si="54"/>
        <v>0</v>
      </c>
      <c r="V95">
        <f>STDEV(COUNT($B$5:B95),COUNT(B96:$B$104))</f>
        <v>57.982756057296896</v>
      </c>
      <c r="AB95" t="e">
        <f t="shared" ref="AB95:AB104" si="59">RANK(V95,V$14:V$94,V$3)</f>
        <v>#N/A</v>
      </c>
      <c r="AG95" s="19" t="s">
        <v>126</v>
      </c>
      <c r="AH95" s="20" t="s">
        <v>127</v>
      </c>
      <c r="AI95" s="20" t="s">
        <v>128</v>
      </c>
      <c r="AJ95" s="20" t="s">
        <v>129</v>
      </c>
      <c r="AK95" s="20" t="s">
        <v>130</v>
      </c>
      <c r="AL95" s="20" t="s">
        <v>131</v>
      </c>
      <c r="BD95" s="19" t="s">
        <v>126</v>
      </c>
      <c r="BE95" s="20" t="s">
        <v>584</v>
      </c>
      <c r="BF95" s="20" t="s">
        <v>128</v>
      </c>
      <c r="BG95" s="20" t="s">
        <v>585</v>
      </c>
      <c r="BH95" s="20" t="s">
        <v>586</v>
      </c>
      <c r="BI95" s="20" t="s">
        <v>587</v>
      </c>
      <c r="BT95" s="19" t="s">
        <v>138</v>
      </c>
      <c r="BU95" s="20" t="s">
        <v>1672</v>
      </c>
      <c r="BV95" s="20" t="s">
        <v>140</v>
      </c>
      <c r="BW95" s="20" t="s">
        <v>1673</v>
      </c>
      <c r="BX95" s="20" t="s">
        <v>1674</v>
      </c>
      <c r="BY95" s="20" t="s">
        <v>1675</v>
      </c>
      <c r="BZ95" s="20" t="s">
        <v>1676</v>
      </c>
      <c r="CT95" s="19" t="s">
        <v>138</v>
      </c>
      <c r="CU95" s="20" t="s">
        <v>2020</v>
      </c>
      <c r="CV95" s="20" t="s">
        <v>140</v>
      </c>
      <c r="CW95" s="20" t="s">
        <v>2021</v>
      </c>
      <c r="CX95" s="20" t="s">
        <v>2022</v>
      </c>
      <c r="CY95" s="20" t="s">
        <v>2023</v>
      </c>
      <c r="CZ95" s="20" t="s">
        <v>2024</v>
      </c>
    </row>
    <row r="96" spans="1:105" ht="20.399999999999999" thickBot="1" x14ac:dyDescent="0.35">
      <c r="A96">
        <v>92</v>
      </c>
      <c r="B96">
        <v>81</v>
      </c>
      <c r="Q96" s="14">
        <f t="shared" si="50"/>
        <v>0</v>
      </c>
      <c r="R96" s="14">
        <f t="shared" si="51"/>
        <v>0</v>
      </c>
      <c r="S96" s="14">
        <f t="shared" si="52"/>
        <v>0</v>
      </c>
      <c r="T96" s="14">
        <f t="shared" si="53"/>
        <v>0</v>
      </c>
      <c r="U96" s="14">
        <f t="shared" si="54"/>
        <v>0</v>
      </c>
      <c r="V96">
        <f>STDEV(COUNT($B$5:B96),COUNT(B97:$B$104))</f>
        <v>59.396969619669989</v>
      </c>
      <c r="AB96" t="e">
        <f t="shared" si="59"/>
        <v>#N/A</v>
      </c>
      <c r="AG96" s="19" t="s">
        <v>132</v>
      </c>
      <c r="AH96" s="20" t="s">
        <v>133</v>
      </c>
      <c r="AI96" s="20" t="s">
        <v>134</v>
      </c>
      <c r="AJ96" s="20" t="s">
        <v>135</v>
      </c>
      <c r="AK96" s="20" t="s">
        <v>136</v>
      </c>
      <c r="AL96" s="20" t="s">
        <v>137</v>
      </c>
      <c r="BD96" s="19" t="s">
        <v>132</v>
      </c>
      <c r="BE96" s="20" t="s">
        <v>588</v>
      </c>
      <c r="BF96" s="20" t="s">
        <v>134</v>
      </c>
      <c r="BG96" s="20" t="s">
        <v>589</v>
      </c>
      <c r="BH96" s="20" t="s">
        <v>590</v>
      </c>
      <c r="BI96" s="20" t="s">
        <v>591</v>
      </c>
      <c r="BT96" s="19" t="s">
        <v>144</v>
      </c>
      <c r="BU96" s="20" t="s">
        <v>1677</v>
      </c>
      <c r="BV96" s="20" t="s">
        <v>146</v>
      </c>
      <c r="BW96" s="20" t="s">
        <v>1678</v>
      </c>
      <c r="BX96" s="20" t="s">
        <v>1679</v>
      </c>
      <c r="BY96" s="20" t="s">
        <v>1680</v>
      </c>
      <c r="BZ96" s="20" t="s">
        <v>1681</v>
      </c>
      <c r="CT96" s="19" t="s">
        <v>144</v>
      </c>
      <c r="CU96" s="20" t="s">
        <v>2025</v>
      </c>
      <c r="CV96" s="20" t="s">
        <v>146</v>
      </c>
      <c r="CW96" s="20" t="s">
        <v>2026</v>
      </c>
      <c r="CX96" s="20" t="s">
        <v>2027</v>
      </c>
      <c r="CY96" s="20" t="s">
        <v>2028</v>
      </c>
      <c r="CZ96" s="20" t="s">
        <v>2029</v>
      </c>
    </row>
    <row r="97" spans="1:104" ht="20.399999999999999" thickBot="1" x14ac:dyDescent="0.35">
      <c r="A97">
        <v>93</v>
      </c>
      <c r="B97">
        <v>75</v>
      </c>
      <c r="Q97" s="14">
        <f t="shared" si="50"/>
        <v>0</v>
      </c>
      <c r="R97" s="14">
        <f t="shared" si="51"/>
        <v>0</v>
      </c>
      <c r="S97" s="14">
        <f t="shared" si="52"/>
        <v>0</v>
      </c>
      <c r="T97" s="14">
        <f t="shared" si="53"/>
        <v>0</v>
      </c>
      <c r="U97" s="14">
        <f t="shared" si="54"/>
        <v>0</v>
      </c>
      <c r="V97">
        <f>STDEV(COUNT($B$5:B97),COUNT(B98:$B$104))</f>
        <v>60.811183182043088</v>
      </c>
      <c r="AB97" t="e">
        <f t="shared" si="59"/>
        <v>#N/A</v>
      </c>
      <c r="AG97" s="19" t="s">
        <v>138</v>
      </c>
      <c r="AH97" s="20" t="s">
        <v>139</v>
      </c>
      <c r="AI97" s="20" t="s">
        <v>140</v>
      </c>
      <c r="AJ97" s="20" t="s">
        <v>141</v>
      </c>
      <c r="AK97" s="20" t="s">
        <v>142</v>
      </c>
      <c r="AL97" s="20" t="s">
        <v>143</v>
      </c>
      <c r="BD97" s="19" t="s">
        <v>138</v>
      </c>
      <c r="BE97" s="20" t="s">
        <v>592</v>
      </c>
      <c r="BF97" s="20" t="s">
        <v>140</v>
      </c>
      <c r="BG97" s="20" t="s">
        <v>593</v>
      </c>
      <c r="BH97" s="20" t="s">
        <v>594</v>
      </c>
      <c r="BI97" s="20" t="s">
        <v>595</v>
      </c>
      <c r="BT97" s="19" t="s">
        <v>150</v>
      </c>
      <c r="BU97" s="20" t="s">
        <v>1682</v>
      </c>
      <c r="BV97" s="20" t="s">
        <v>152</v>
      </c>
      <c r="BW97" s="20" t="s">
        <v>1683</v>
      </c>
      <c r="BX97" s="20" t="s">
        <v>1684</v>
      </c>
      <c r="BY97" s="20" t="s">
        <v>1685</v>
      </c>
      <c r="BZ97" s="20" t="s">
        <v>1686</v>
      </c>
      <c r="CT97" s="19" t="s">
        <v>150</v>
      </c>
      <c r="CU97" s="20" t="s">
        <v>2030</v>
      </c>
      <c r="CV97" s="20" t="s">
        <v>152</v>
      </c>
      <c r="CW97" s="20" t="s">
        <v>2031</v>
      </c>
      <c r="CX97" s="20" t="s">
        <v>2032</v>
      </c>
      <c r="CY97" s="20" t="s">
        <v>2033</v>
      </c>
      <c r="CZ97" s="20" t="s">
        <v>2034</v>
      </c>
    </row>
    <row r="98" spans="1:104" ht="20.399999999999999" thickBot="1" x14ac:dyDescent="0.35">
      <c r="A98">
        <v>94</v>
      </c>
      <c r="B98">
        <v>83</v>
      </c>
      <c r="Q98" s="14">
        <f t="shared" si="50"/>
        <v>0</v>
      </c>
      <c r="R98" s="14">
        <f t="shared" si="51"/>
        <v>0</v>
      </c>
      <c r="S98" s="14">
        <f t="shared" si="52"/>
        <v>0</v>
      </c>
      <c r="T98" s="14">
        <f t="shared" si="53"/>
        <v>0</v>
      </c>
      <c r="U98" s="14">
        <f t="shared" si="54"/>
        <v>0</v>
      </c>
      <c r="V98">
        <f>STDEV(COUNT($B$5:B98),COUNT(B99:$B$104))</f>
        <v>62.22539674441618</v>
      </c>
      <c r="AB98" t="e">
        <f t="shared" si="59"/>
        <v>#N/A</v>
      </c>
      <c r="AG98" s="19" t="s">
        <v>144</v>
      </c>
      <c r="AH98" s="20" t="s">
        <v>145</v>
      </c>
      <c r="AI98" s="20" t="s">
        <v>146</v>
      </c>
      <c r="AJ98" s="20" t="s">
        <v>147</v>
      </c>
      <c r="AK98" s="20" t="s">
        <v>148</v>
      </c>
      <c r="AL98" s="20" t="s">
        <v>149</v>
      </c>
      <c r="BD98" s="19" t="s">
        <v>144</v>
      </c>
      <c r="BE98" s="20" t="s">
        <v>596</v>
      </c>
      <c r="BF98" s="20" t="s">
        <v>146</v>
      </c>
      <c r="BG98" s="20" t="s">
        <v>597</v>
      </c>
      <c r="BH98" s="20" t="s">
        <v>598</v>
      </c>
      <c r="BI98" s="20" t="s">
        <v>599</v>
      </c>
      <c r="BT98" s="19" t="s">
        <v>156</v>
      </c>
      <c r="BU98" s="20" t="s">
        <v>1687</v>
      </c>
      <c r="BV98" s="20" t="s">
        <v>158</v>
      </c>
      <c r="BW98" s="20" t="s">
        <v>1688</v>
      </c>
      <c r="BX98" s="20" t="s">
        <v>1689</v>
      </c>
      <c r="BY98" s="20" t="s">
        <v>1690</v>
      </c>
      <c r="BZ98" s="20" t="s">
        <v>1691</v>
      </c>
      <c r="CT98" s="19" t="s">
        <v>156</v>
      </c>
      <c r="CU98" s="20" t="s">
        <v>2035</v>
      </c>
      <c r="CV98" s="20" t="s">
        <v>158</v>
      </c>
      <c r="CW98" s="20" t="s">
        <v>2036</v>
      </c>
      <c r="CX98" s="20" t="s">
        <v>2037</v>
      </c>
      <c r="CY98" s="20" t="s">
        <v>2038</v>
      </c>
      <c r="CZ98" s="20" t="s">
        <v>2039</v>
      </c>
    </row>
    <row r="99" spans="1:104" ht="20.399999999999999" thickBot="1" x14ac:dyDescent="0.35">
      <c r="A99">
        <v>95</v>
      </c>
      <c r="B99">
        <v>78</v>
      </c>
      <c r="Q99" s="14">
        <f t="shared" si="50"/>
        <v>0</v>
      </c>
      <c r="R99" s="14">
        <f t="shared" si="51"/>
        <v>0</v>
      </c>
      <c r="S99" s="14">
        <f t="shared" si="52"/>
        <v>0</v>
      </c>
      <c r="T99" s="14">
        <f t="shared" si="53"/>
        <v>0</v>
      </c>
      <c r="U99" s="14">
        <f t="shared" si="54"/>
        <v>0</v>
      </c>
      <c r="V99">
        <f>STDEV(COUNT($B$5:B99),COUNT(B100:$B$104))</f>
        <v>63.63961030678928</v>
      </c>
      <c r="AB99" t="e">
        <f t="shared" si="59"/>
        <v>#N/A</v>
      </c>
      <c r="AG99" s="19" t="s">
        <v>150</v>
      </c>
      <c r="AH99" s="20" t="s">
        <v>151</v>
      </c>
      <c r="AI99" s="20" t="s">
        <v>152</v>
      </c>
      <c r="AJ99" s="20" t="s">
        <v>153</v>
      </c>
      <c r="AK99" s="20" t="s">
        <v>154</v>
      </c>
      <c r="AL99" s="20" t="s">
        <v>155</v>
      </c>
      <c r="BD99" s="19" t="s">
        <v>150</v>
      </c>
      <c r="BE99" s="20" t="s">
        <v>600</v>
      </c>
      <c r="BF99" s="20" t="s">
        <v>152</v>
      </c>
      <c r="BG99" s="20" t="s">
        <v>601</v>
      </c>
      <c r="BH99" s="20" t="s">
        <v>602</v>
      </c>
      <c r="BI99" s="20" t="s">
        <v>603</v>
      </c>
      <c r="BT99" s="19" t="s">
        <v>162</v>
      </c>
      <c r="BU99" s="20" t="s">
        <v>1692</v>
      </c>
      <c r="BV99" s="20" t="s">
        <v>164</v>
      </c>
      <c r="BW99" s="20" t="s">
        <v>1693</v>
      </c>
      <c r="BX99" s="20" t="s">
        <v>1694</v>
      </c>
      <c r="BY99" s="20" t="s">
        <v>1695</v>
      </c>
      <c r="BZ99" s="20" t="s">
        <v>1696</v>
      </c>
      <c r="CT99" s="19" t="s">
        <v>162</v>
      </c>
      <c r="CU99" s="20" t="s">
        <v>2040</v>
      </c>
      <c r="CV99" s="20" t="s">
        <v>164</v>
      </c>
      <c r="CW99" s="20" t="s">
        <v>2041</v>
      </c>
      <c r="CX99" s="20" t="s">
        <v>2042</v>
      </c>
      <c r="CY99" s="20" t="s">
        <v>2043</v>
      </c>
      <c r="CZ99" s="20" t="s">
        <v>2044</v>
      </c>
    </row>
    <row r="100" spans="1:104" ht="20.399999999999999" thickBot="1" x14ac:dyDescent="0.35">
      <c r="A100">
        <v>96</v>
      </c>
      <c r="B100">
        <v>53</v>
      </c>
      <c r="Q100" s="14">
        <f t="shared" si="50"/>
        <v>0</v>
      </c>
      <c r="R100" s="14">
        <f t="shared" si="51"/>
        <v>0</v>
      </c>
      <c r="S100" s="14">
        <f t="shared" si="52"/>
        <v>0</v>
      </c>
      <c r="T100" s="14">
        <f t="shared" si="53"/>
        <v>0</v>
      </c>
      <c r="U100" s="14">
        <f t="shared" si="54"/>
        <v>0</v>
      </c>
      <c r="V100">
        <f>STDEV(COUNT($B$5:B100),COUNT(B101:$B$104))</f>
        <v>65.053823869162372</v>
      </c>
      <c r="AB100" t="e">
        <f t="shared" si="59"/>
        <v>#N/A</v>
      </c>
      <c r="AG100" s="19" t="s">
        <v>156</v>
      </c>
      <c r="AH100" s="20" t="s">
        <v>157</v>
      </c>
      <c r="AI100" s="20" t="s">
        <v>158</v>
      </c>
      <c r="AJ100" s="20" t="s">
        <v>159</v>
      </c>
      <c r="AK100" s="20" t="s">
        <v>160</v>
      </c>
      <c r="AL100" s="20" t="s">
        <v>161</v>
      </c>
      <c r="BD100" s="19" t="s">
        <v>156</v>
      </c>
      <c r="BE100" s="20" t="s">
        <v>604</v>
      </c>
      <c r="BF100" s="20" t="s">
        <v>158</v>
      </c>
      <c r="BG100" s="20" t="s">
        <v>605</v>
      </c>
      <c r="BH100" s="20" t="s">
        <v>606</v>
      </c>
      <c r="BI100" s="20" t="s">
        <v>158</v>
      </c>
      <c r="BT100" s="19" t="s">
        <v>168</v>
      </c>
      <c r="BU100" s="20" t="s">
        <v>1697</v>
      </c>
      <c r="BV100" s="20" t="s">
        <v>170</v>
      </c>
      <c r="BW100" s="20" t="s">
        <v>1698</v>
      </c>
      <c r="BX100" s="20" t="s">
        <v>1699</v>
      </c>
      <c r="BY100" s="20" t="s">
        <v>1700</v>
      </c>
      <c r="BZ100" s="20" t="s">
        <v>1701</v>
      </c>
      <c r="CT100" s="19" t="s">
        <v>168</v>
      </c>
      <c r="CU100" s="20" t="s">
        <v>2045</v>
      </c>
      <c r="CV100" s="20" t="s">
        <v>170</v>
      </c>
      <c r="CW100" s="20" t="s">
        <v>2046</v>
      </c>
      <c r="CX100" s="20" t="s">
        <v>2047</v>
      </c>
      <c r="CY100" s="20" t="s">
        <v>2048</v>
      </c>
      <c r="CZ100" s="20" t="s">
        <v>2049</v>
      </c>
    </row>
    <row r="101" spans="1:104" ht="20.399999999999999" thickBot="1" x14ac:dyDescent="0.35">
      <c r="A101">
        <v>97</v>
      </c>
      <c r="B101">
        <v>69</v>
      </c>
      <c r="Q101" s="14">
        <f t="shared" si="50"/>
        <v>0</v>
      </c>
      <c r="R101" s="14">
        <f t="shared" si="51"/>
        <v>0</v>
      </c>
      <c r="S101" s="14">
        <f t="shared" si="52"/>
        <v>0</v>
      </c>
      <c r="T101" s="14">
        <f t="shared" si="53"/>
        <v>0</v>
      </c>
      <c r="U101" s="14">
        <f t="shared" si="54"/>
        <v>0</v>
      </c>
      <c r="V101">
        <f>STDEV(COUNT($B$5:B101),COUNT(B102:$B$104))</f>
        <v>66.468037431535464</v>
      </c>
      <c r="AB101" t="e">
        <f t="shared" si="59"/>
        <v>#N/A</v>
      </c>
      <c r="AG101" s="19" t="s">
        <v>162</v>
      </c>
      <c r="AH101" s="20" t="s">
        <v>163</v>
      </c>
      <c r="AI101" s="20" t="s">
        <v>164</v>
      </c>
      <c r="AJ101" s="20" t="s">
        <v>165</v>
      </c>
      <c r="AK101" s="20" t="s">
        <v>166</v>
      </c>
      <c r="AL101" s="20" t="s">
        <v>167</v>
      </c>
      <c r="BD101" s="19" t="s">
        <v>162</v>
      </c>
      <c r="BE101" s="20" t="s">
        <v>607</v>
      </c>
      <c r="BF101" s="20" t="s">
        <v>164</v>
      </c>
      <c r="BG101" s="20" t="s">
        <v>608</v>
      </c>
      <c r="BH101" s="20" t="s">
        <v>609</v>
      </c>
      <c r="BI101" s="20" t="s">
        <v>164</v>
      </c>
      <c r="BT101" s="19" t="s">
        <v>174</v>
      </c>
      <c r="BU101" s="20" t="s">
        <v>1702</v>
      </c>
      <c r="BV101" s="20" t="s">
        <v>176</v>
      </c>
      <c r="BW101" s="20" t="s">
        <v>1703</v>
      </c>
      <c r="BX101" s="20" t="s">
        <v>1704</v>
      </c>
      <c r="BY101" s="20" t="s">
        <v>1705</v>
      </c>
      <c r="BZ101" s="20" t="s">
        <v>1706</v>
      </c>
      <c r="CT101" s="19" t="s">
        <v>174</v>
      </c>
      <c r="CU101" s="20" t="s">
        <v>2050</v>
      </c>
      <c r="CV101" s="20" t="s">
        <v>176</v>
      </c>
      <c r="CW101" s="20" t="s">
        <v>2051</v>
      </c>
      <c r="CX101" s="20" t="s">
        <v>2052</v>
      </c>
      <c r="CY101" s="20" t="s">
        <v>2053</v>
      </c>
      <c r="CZ101" s="20" t="s">
        <v>2054</v>
      </c>
    </row>
    <row r="102" spans="1:104" ht="20.399999999999999" thickBot="1" x14ac:dyDescent="0.35">
      <c r="A102">
        <v>98</v>
      </c>
      <c r="B102">
        <v>76</v>
      </c>
      <c r="Q102" s="14">
        <f t="shared" si="50"/>
        <v>0</v>
      </c>
      <c r="R102" s="14">
        <f t="shared" si="51"/>
        <v>0</v>
      </c>
      <c r="S102" s="14">
        <f t="shared" si="52"/>
        <v>0</v>
      </c>
      <c r="T102" s="14">
        <f t="shared" si="53"/>
        <v>0</v>
      </c>
      <c r="U102" s="14">
        <f t="shared" si="54"/>
        <v>0</v>
      </c>
      <c r="V102">
        <f>STDEV(COUNT($B$5:B102),COUNT(B103:$B$104))</f>
        <v>67.882250993908556</v>
      </c>
      <c r="AB102" t="e">
        <f t="shared" si="59"/>
        <v>#N/A</v>
      </c>
      <c r="AG102" s="19" t="s">
        <v>168</v>
      </c>
      <c r="AH102" s="20" t="s">
        <v>169</v>
      </c>
      <c r="AI102" s="20" t="s">
        <v>170</v>
      </c>
      <c r="AJ102" s="20" t="s">
        <v>171</v>
      </c>
      <c r="AK102" s="20" t="s">
        <v>172</v>
      </c>
      <c r="AL102" s="20" t="s">
        <v>173</v>
      </c>
      <c r="BD102" s="19" t="s">
        <v>168</v>
      </c>
      <c r="BE102" s="20" t="s">
        <v>610</v>
      </c>
      <c r="BF102" s="20" t="s">
        <v>170</v>
      </c>
      <c r="BG102" s="20" t="s">
        <v>611</v>
      </c>
      <c r="BH102" s="20" t="s">
        <v>612</v>
      </c>
      <c r="BI102" s="20" t="s">
        <v>170</v>
      </c>
      <c r="BT102" s="19" t="s">
        <v>180</v>
      </c>
      <c r="BU102" s="20" t="s">
        <v>1707</v>
      </c>
      <c r="BV102" s="20" t="s">
        <v>182</v>
      </c>
      <c r="BW102" s="20" t="s">
        <v>1708</v>
      </c>
      <c r="BX102" s="20" t="s">
        <v>1709</v>
      </c>
      <c r="BY102" s="20" t="s">
        <v>1710</v>
      </c>
      <c r="BZ102" s="20" t="s">
        <v>1711</v>
      </c>
      <c r="CT102" s="19" t="s">
        <v>180</v>
      </c>
      <c r="CU102" s="20" t="s">
        <v>2055</v>
      </c>
      <c r="CV102" s="20" t="s">
        <v>182</v>
      </c>
      <c r="CW102" s="20" t="s">
        <v>2056</v>
      </c>
      <c r="CX102" s="20" t="s">
        <v>2057</v>
      </c>
      <c r="CY102" s="20" t="s">
        <v>665</v>
      </c>
      <c r="CZ102" s="20" t="s">
        <v>2058</v>
      </c>
    </row>
    <row r="103" spans="1:104" ht="20.399999999999999" thickBot="1" x14ac:dyDescent="0.35">
      <c r="A103">
        <v>99</v>
      </c>
      <c r="B103">
        <v>63</v>
      </c>
      <c r="Q103" s="14">
        <f t="shared" si="50"/>
        <v>0</v>
      </c>
      <c r="R103" s="14">
        <f t="shared" si="51"/>
        <v>0</v>
      </c>
      <c r="S103" s="14">
        <f t="shared" si="52"/>
        <v>0</v>
      </c>
      <c r="T103" s="14">
        <f t="shared" si="53"/>
        <v>0</v>
      </c>
      <c r="U103" s="14">
        <f t="shared" si="54"/>
        <v>0</v>
      </c>
      <c r="V103">
        <f>STDEV(COUNT($B$5:B103),COUNT(B104:$B$104))</f>
        <v>69.296464556281663</v>
      </c>
      <c r="AB103" t="e">
        <f t="shared" si="59"/>
        <v>#N/A</v>
      </c>
      <c r="AG103" s="19" t="s">
        <v>174</v>
      </c>
      <c r="AH103" s="20" t="s">
        <v>175</v>
      </c>
      <c r="AI103" s="20" t="s">
        <v>176</v>
      </c>
      <c r="AJ103" s="20" t="s">
        <v>177</v>
      </c>
      <c r="AK103" s="20" t="s">
        <v>178</v>
      </c>
      <c r="AL103" s="20" t="s">
        <v>179</v>
      </c>
      <c r="BD103" s="19" t="s">
        <v>174</v>
      </c>
      <c r="BE103" s="20" t="s">
        <v>613</v>
      </c>
      <c r="BF103" s="20" t="s">
        <v>176</v>
      </c>
      <c r="BG103" s="20" t="s">
        <v>614</v>
      </c>
      <c r="BH103" s="20" t="s">
        <v>615</v>
      </c>
      <c r="BI103" s="20" t="s">
        <v>176</v>
      </c>
      <c r="BT103" s="19" t="s">
        <v>186</v>
      </c>
      <c r="BU103" s="20" t="s">
        <v>1712</v>
      </c>
      <c r="BV103" s="20" t="s">
        <v>188</v>
      </c>
      <c r="BW103" s="20" t="s">
        <v>1713</v>
      </c>
      <c r="BX103" s="20" t="s">
        <v>1714</v>
      </c>
      <c r="BY103" s="20" t="s">
        <v>1715</v>
      </c>
      <c r="BZ103" s="20" t="s">
        <v>1716</v>
      </c>
      <c r="CT103" s="19" t="s">
        <v>186</v>
      </c>
      <c r="CU103" s="20" t="s">
        <v>2059</v>
      </c>
      <c r="CV103" s="20" t="s">
        <v>188</v>
      </c>
      <c r="CW103" s="20" t="s">
        <v>2060</v>
      </c>
      <c r="CX103" s="20" t="s">
        <v>2061</v>
      </c>
      <c r="CY103" s="20" t="s">
        <v>668</v>
      </c>
      <c r="CZ103" s="20" t="s">
        <v>2062</v>
      </c>
    </row>
    <row r="104" spans="1:104" ht="20.399999999999999" thickBot="1" x14ac:dyDescent="0.35">
      <c r="A104">
        <v>100</v>
      </c>
      <c r="B104">
        <v>89</v>
      </c>
      <c r="Q104" s="14">
        <f t="shared" si="50"/>
        <v>0</v>
      </c>
      <c r="R104" s="14">
        <f t="shared" si="51"/>
        <v>0</v>
      </c>
      <c r="S104" s="14">
        <f t="shared" si="52"/>
        <v>0</v>
      </c>
      <c r="T104" s="14">
        <f t="shared" si="53"/>
        <v>0</v>
      </c>
      <c r="U104" s="14">
        <f t="shared" si="54"/>
        <v>0</v>
      </c>
      <c r="V104">
        <f>STDEV(COUNT($B$5:B104),COUNT(B$104:$B105))</f>
        <v>70.003571337468202</v>
      </c>
      <c r="AB104" t="e">
        <f t="shared" si="59"/>
        <v>#N/A</v>
      </c>
      <c r="AG104" s="19" t="s">
        <v>180</v>
      </c>
      <c r="AH104" s="20" t="s">
        <v>181</v>
      </c>
      <c r="AI104" s="20" t="s">
        <v>182</v>
      </c>
      <c r="AJ104" s="20" t="s">
        <v>183</v>
      </c>
      <c r="AK104" s="20" t="s">
        <v>184</v>
      </c>
      <c r="AL104" s="20" t="s">
        <v>185</v>
      </c>
      <c r="BD104" s="19" t="s">
        <v>180</v>
      </c>
      <c r="BE104" s="20" t="s">
        <v>616</v>
      </c>
      <c r="BF104" s="20" t="s">
        <v>182</v>
      </c>
      <c r="BG104" s="20" t="s">
        <v>617</v>
      </c>
      <c r="BH104" s="20" t="s">
        <v>618</v>
      </c>
      <c r="BI104" s="20" t="s">
        <v>182</v>
      </c>
      <c r="BT104" s="19" t="s">
        <v>192</v>
      </c>
      <c r="BU104" s="20" t="s">
        <v>1717</v>
      </c>
      <c r="BV104" s="20" t="s">
        <v>194</v>
      </c>
      <c r="BW104" s="20" t="s">
        <v>1718</v>
      </c>
      <c r="BX104" s="20" t="s">
        <v>1719</v>
      </c>
      <c r="BY104" s="20" t="s">
        <v>1720</v>
      </c>
      <c r="BZ104" s="20" t="s">
        <v>1721</v>
      </c>
      <c r="CT104" s="19" t="s">
        <v>192</v>
      </c>
      <c r="CU104" s="20" t="s">
        <v>2063</v>
      </c>
      <c r="CV104" s="20" t="s">
        <v>194</v>
      </c>
      <c r="CW104" s="20" t="s">
        <v>2064</v>
      </c>
      <c r="CX104" s="20" t="s">
        <v>2065</v>
      </c>
      <c r="CY104" s="20" t="s">
        <v>671</v>
      </c>
      <c r="CZ104" s="20" t="s">
        <v>2066</v>
      </c>
    </row>
    <row r="105" spans="1:104" ht="20.399999999999999" thickBot="1" x14ac:dyDescent="0.35">
      <c r="AG105" s="19" t="s">
        <v>186</v>
      </c>
      <c r="AH105" s="20" t="s">
        <v>187</v>
      </c>
      <c r="AI105" s="20" t="s">
        <v>188</v>
      </c>
      <c r="AJ105" s="20" t="s">
        <v>189</v>
      </c>
      <c r="AK105" s="20" t="s">
        <v>190</v>
      </c>
      <c r="AL105" s="20" t="s">
        <v>191</v>
      </c>
      <c r="BD105" s="19" t="s">
        <v>186</v>
      </c>
      <c r="BE105" s="20" t="s">
        <v>619</v>
      </c>
      <c r="BF105" s="20" t="s">
        <v>188</v>
      </c>
      <c r="BG105" s="20" t="s">
        <v>620</v>
      </c>
      <c r="BH105" s="20" t="s">
        <v>621</v>
      </c>
      <c r="BI105" s="20" t="s">
        <v>188</v>
      </c>
      <c r="BT105" s="19" t="s">
        <v>198</v>
      </c>
      <c r="BU105" s="20" t="s">
        <v>1722</v>
      </c>
      <c r="BV105" s="20" t="s">
        <v>200</v>
      </c>
      <c r="BW105" s="20" t="s">
        <v>1723</v>
      </c>
      <c r="BX105" s="20" t="s">
        <v>1724</v>
      </c>
      <c r="BY105" s="20" t="s">
        <v>1725</v>
      </c>
      <c r="BZ105" s="20" t="s">
        <v>1726</v>
      </c>
      <c r="CT105" s="19" t="s">
        <v>198</v>
      </c>
      <c r="CU105" s="20" t="s">
        <v>2067</v>
      </c>
      <c r="CV105" s="20" t="s">
        <v>200</v>
      </c>
      <c r="CW105" s="20" t="s">
        <v>2068</v>
      </c>
      <c r="CX105" s="20" t="s">
        <v>2069</v>
      </c>
      <c r="CY105" s="20" t="s">
        <v>674</v>
      </c>
      <c r="CZ105" s="20" t="s">
        <v>2070</v>
      </c>
    </row>
    <row r="106" spans="1:104" ht="20.399999999999999" thickBot="1" x14ac:dyDescent="0.35">
      <c r="AG106" s="19" t="s">
        <v>192</v>
      </c>
      <c r="AH106" s="20" t="s">
        <v>193</v>
      </c>
      <c r="AI106" s="20" t="s">
        <v>194</v>
      </c>
      <c r="AJ106" s="20" t="s">
        <v>195</v>
      </c>
      <c r="AK106" s="20" t="s">
        <v>196</v>
      </c>
      <c r="AL106" s="20" t="s">
        <v>197</v>
      </c>
      <c r="BD106" s="19" t="s">
        <v>192</v>
      </c>
      <c r="BE106" s="20" t="s">
        <v>622</v>
      </c>
      <c r="BF106" s="20" t="s">
        <v>194</v>
      </c>
      <c r="BG106" s="20" t="s">
        <v>623</v>
      </c>
      <c r="BH106" s="20" t="s">
        <v>624</v>
      </c>
      <c r="BI106" s="20" t="s">
        <v>194</v>
      </c>
      <c r="BT106" s="19" t="s">
        <v>204</v>
      </c>
      <c r="BU106" s="20" t="s">
        <v>1727</v>
      </c>
      <c r="BV106" s="20" t="s">
        <v>206</v>
      </c>
      <c r="BW106" s="20" t="s">
        <v>1728</v>
      </c>
      <c r="BX106" s="20" t="s">
        <v>1729</v>
      </c>
      <c r="BY106" s="20" t="s">
        <v>1730</v>
      </c>
      <c r="BZ106" s="20" t="s">
        <v>1731</v>
      </c>
      <c r="CT106" s="19" t="s">
        <v>204</v>
      </c>
      <c r="CU106" s="20" t="s">
        <v>2071</v>
      </c>
      <c r="CV106" s="20" t="s">
        <v>206</v>
      </c>
      <c r="CW106" s="20" t="s">
        <v>2072</v>
      </c>
      <c r="CX106" s="20" t="s">
        <v>2073</v>
      </c>
      <c r="CY106" s="20" t="s">
        <v>677</v>
      </c>
      <c r="CZ106" s="20" t="s">
        <v>2074</v>
      </c>
    </row>
    <row r="107" spans="1:104" ht="20.399999999999999" thickBot="1" x14ac:dyDescent="0.35">
      <c r="AG107" s="19" t="s">
        <v>198</v>
      </c>
      <c r="AH107" s="20" t="s">
        <v>199</v>
      </c>
      <c r="AI107" s="20" t="s">
        <v>200</v>
      </c>
      <c r="AJ107" s="20" t="s">
        <v>201</v>
      </c>
      <c r="AK107" s="20" t="s">
        <v>202</v>
      </c>
      <c r="AL107" s="20" t="s">
        <v>203</v>
      </c>
      <c r="BD107" s="19" t="s">
        <v>198</v>
      </c>
      <c r="BE107" s="20" t="s">
        <v>625</v>
      </c>
      <c r="BF107" s="20" t="s">
        <v>200</v>
      </c>
      <c r="BG107" s="20" t="s">
        <v>626</v>
      </c>
      <c r="BH107" s="20" t="s">
        <v>627</v>
      </c>
      <c r="BI107" s="20" t="s">
        <v>200</v>
      </c>
      <c r="BT107" s="19" t="s">
        <v>210</v>
      </c>
      <c r="BU107" s="20" t="s">
        <v>1732</v>
      </c>
      <c r="BV107" s="20" t="s">
        <v>212</v>
      </c>
      <c r="BW107" s="20" t="s">
        <v>1733</v>
      </c>
      <c r="BX107" s="20" t="s">
        <v>1734</v>
      </c>
      <c r="BY107" s="20" t="s">
        <v>1735</v>
      </c>
      <c r="BZ107" s="20" t="s">
        <v>1736</v>
      </c>
      <c r="CT107" s="19" t="s">
        <v>210</v>
      </c>
      <c r="CU107" s="20" t="s">
        <v>2075</v>
      </c>
      <c r="CV107" s="20" t="s">
        <v>212</v>
      </c>
      <c r="CW107" s="20" t="s">
        <v>2076</v>
      </c>
      <c r="CX107" s="20" t="s">
        <v>2077</v>
      </c>
      <c r="CY107" s="20" t="s">
        <v>680</v>
      </c>
      <c r="CZ107" s="20" t="s">
        <v>2078</v>
      </c>
    </row>
    <row r="108" spans="1:104" ht="20.399999999999999" thickBot="1" x14ac:dyDescent="0.35">
      <c r="AG108" s="19" t="s">
        <v>204</v>
      </c>
      <c r="AH108" s="20" t="s">
        <v>205</v>
      </c>
      <c r="AI108" s="20" t="s">
        <v>206</v>
      </c>
      <c r="AJ108" s="20" t="s">
        <v>207</v>
      </c>
      <c r="AK108" s="20" t="s">
        <v>208</v>
      </c>
      <c r="AL108" s="20" t="s">
        <v>209</v>
      </c>
      <c r="BD108" s="19" t="s">
        <v>204</v>
      </c>
      <c r="BE108" s="20" t="s">
        <v>628</v>
      </c>
      <c r="BF108" s="20" t="s">
        <v>206</v>
      </c>
      <c r="BG108" s="20" t="s">
        <v>629</v>
      </c>
      <c r="BH108" s="20" t="s">
        <v>630</v>
      </c>
      <c r="BI108" s="20" t="s">
        <v>206</v>
      </c>
      <c r="BT108" s="19" t="s">
        <v>216</v>
      </c>
      <c r="BU108" s="20" t="s">
        <v>1737</v>
      </c>
      <c r="BV108" s="20" t="s">
        <v>218</v>
      </c>
      <c r="BW108" s="20" t="s">
        <v>1738</v>
      </c>
      <c r="BX108" s="20" t="s">
        <v>1739</v>
      </c>
      <c r="BY108" s="20" t="s">
        <v>1740</v>
      </c>
      <c r="BZ108" s="20" t="s">
        <v>1741</v>
      </c>
      <c r="CT108" s="19" t="s">
        <v>216</v>
      </c>
      <c r="CU108" s="20" t="s">
        <v>2079</v>
      </c>
      <c r="CV108" s="20" t="s">
        <v>218</v>
      </c>
      <c r="CW108" s="20" t="s">
        <v>2080</v>
      </c>
      <c r="CX108" s="20" t="s">
        <v>2081</v>
      </c>
      <c r="CY108" s="20" t="s">
        <v>683</v>
      </c>
      <c r="CZ108" s="20" t="s">
        <v>2082</v>
      </c>
    </row>
    <row r="109" spans="1:104" ht="20.399999999999999" thickBot="1" x14ac:dyDescent="0.35">
      <c r="AG109" s="19" t="s">
        <v>210</v>
      </c>
      <c r="AH109" s="20" t="s">
        <v>211</v>
      </c>
      <c r="AI109" s="20" t="s">
        <v>212</v>
      </c>
      <c r="AJ109" s="20" t="s">
        <v>213</v>
      </c>
      <c r="AK109" s="20" t="s">
        <v>214</v>
      </c>
      <c r="AL109" s="20" t="s">
        <v>215</v>
      </c>
      <c r="BD109" s="19" t="s">
        <v>210</v>
      </c>
      <c r="BE109" s="20" t="s">
        <v>631</v>
      </c>
      <c r="BF109" s="20" t="s">
        <v>212</v>
      </c>
      <c r="BG109" s="20" t="s">
        <v>632</v>
      </c>
      <c r="BH109" s="20" t="s">
        <v>633</v>
      </c>
      <c r="BI109" s="20" t="s">
        <v>212</v>
      </c>
      <c r="BT109" s="19" t="s">
        <v>222</v>
      </c>
      <c r="BU109" s="20" t="s">
        <v>1742</v>
      </c>
      <c r="BV109" s="20" t="s">
        <v>224</v>
      </c>
      <c r="BW109" s="20" t="s">
        <v>1743</v>
      </c>
      <c r="BX109" s="20" t="s">
        <v>1744</v>
      </c>
      <c r="BY109" s="20" t="s">
        <v>1745</v>
      </c>
      <c r="BZ109" s="20" t="s">
        <v>1746</v>
      </c>
      <c r="CT109" s="19" t="s">
        <v>222</v>
      </c>
      <c r="CU109" s="20" t="s">
        <v>2083</v>
      </c>
      <c r="CV109" s="20" t="s">
        <v>224</v>
      </c>
      <c r="CW109" s="20" t="s">
        <v>2084</v>
      </c>
      <c r="CX109" s="20" t="s">
        <v>2085</v>
      </c>
      <c r="CY109" s="20" t="s">
        <v>686</v>
      </c>
      <c r="CZ109" s="20" t="s">
        <v>2086</v>
      </c>
    </row>
    <row r="110" spans="1:104" ht="20.399999999999999" thickBot="1" x14ac:dyDescent="0.35">
      <c r="AG110" s="19" t="s">
        <v>216</v>
      </c>
      <c r="AH110" s="20" t="s">
        <v>217</v>
      </c>
      <c r="AI110" s="20" t="s">
        <v>218</v>
      </c>
      <c r="AJ110" s="20" t="s">
        <v>219</v>
      </c>
      <c r="AK110" s="20" t="s">
        <v>220</v>
      </c>
      <c r="AL110" s="20" t="s">
        <v>221</v>
      </c>
      <c r="BD110" s="19" t="s">
        <v>216</v>
      </c>
      <c r="BE110" s="20" t="s">
        <v>634</v>
      </c>
      <c r="BF110" s="20" t="s">
        <v>218</v>
      </c>
      <c r="BG110" s="20" t="s">
        <v>635</v>
      </c>
      <c r="BH110" s="20" t="s">
        <v>636</v>
      </c>
      <c r="BI110" s="20" t="s">
        <v>218</v>
      </c>
      <c r="BT110" s="19" t="s">
        <v>228</v>
      </c>
      <c r="BU110" s="20" t="s">
        <v>1747</v>
      </c>
      <c r="BV110" s="20" t="s">
        <v>230</v>
      </c>
      <c r="BW110" s="20" t="s">
        <v>1748</v>
      </c>
      <c r="BX110" s="20" t="s">
        <v>1749</v>
      </c>
      <c r="BY110" s="20" t="s">
        <v>1750</v>
      </c>
      <c r="BZ110" s="20" t="s">
        <v>1751</v>
      </c>
      <c r="CT110" s="19" t="s">
        <v>228</v>
      </c>
      <c r="CU110" s="20" t="s">
        <v>2087</v>
      </c>
      <c r="CV110" s="20" t="s">
        <v>230</v>
      </c>
      <c r="CW110" s="20" t="s">
        <v>2088</v>
      </c>
      <c r="CX110" s="20" t="s">
        <v>2089</v>
      </c>
      <c r="CY110" s="20" t="s">
        <v>689</v>
      </c>
      <c r="CZ110" s="20" t="s">
        <v>2090</v>
      </c>
    </row>
    <row r="111" spans="1:104" ht="20.399999999999999" thickBot="1" x14ac:dyDescent="0.35">
      <c r="AG111" s="19" t="s">
        <v>222</v>
      </c>
      <c r="AH111" s="20" t="s">
        <v>223</v>
      </c>
      <c r="AI111" s="20" t="s">
        <v>224</v>
      </c>
      <c r="AJ111" s="20" t="s">
        <v>225</v>
      </c>
      <c r="AK111" s="20" t="s">
        <v>226</v>
      </c>
      <c r="AL111" s="20" t="s">
        <v>227</v>
      </c>
      <c r="BD111" s="19" t="s">
        <v>222</v>
      </c>
      <c r="BE111" s="20" t="s">
        <v>637</v>
      </c>
      <c r="BF111" s="20" t="s">
        <v>224</v>
      </c>
      <c r="BG111" s="20" t="s">
        <v>638</v>
      </c>
      <c r="BH111" s="20" t="s">
        <v>639</v>
      </c>
      <c r="BI111" s="20" t="s">
        <v>224</v>
      </c>
      <c r="BT111" s="19" t="s">
        <v>234</v>
      </c>
      <c r="BU111" s="20" t="s">
        <v>1752</v>
      </c>
      <c r="BV111" s="20" t="s">
        <v>236</v>
      </c>
      <c r="BW111" s="20" t="s">
        <v>1753</v>
      </c>
      <c r="BX111" s="20" t="s">
        <v>1754</v>
      </c>
      <c r="BY111" s="20" t="s">
        <v>1755</v>
      </c>
      <c r="BZ111" s="20" t="s">
        <v>1756</v>
      </c>
      <c r="CT111" s="19" t="s">
        <v>234</v>
      </c>
      <c r="CU111" s="20" t="s">
        <v>2091</v>
      </c>
      <c r="CV111" s="20" t="s">
        <v>236</v>
      </c>
      <c r="CW111" s="20" t="s">
        <v>2092</v>
      </c>
      <c r="CX111" s="20" t="s">
        <v>2093</v>
      </c>
      <c r="CY111" s="20" t="s">
        <v>692</v>
      </c>
      <c r="CZ111" s="20" t="s">
        <v>2094</v>
      </c>
    </row>
    <row r="112" spans="1:104" ht="20.399999999999999" thickBot="1" x14ac:dyDescent="0.35">
      <c r="AG112" s="19" t="s">
        <v>228</v>
      </c>
      <c r="AH112" s="20" t="s">
        <v>229</v>
      </c>
      <c r="AI112" s="20" t="s">
        <v>230</v>
      </c>
      <c r="AJ112" s="20" t="s">
        <v>231</v>
      </c>
      <c r="AK112" s="20" t="s">
        <v>232</v>
      </c>
      <c r="AL112" s="20" t="s">
        <v>233</v>
      </c>
      <c r="BD112" s="19" t="s">
        <v>228</v>
      </c>
      <c r="BE112" s="20" t="s">
        <v>640</v>
      </c>
      <c r="BF112" s="20" t="s">
        <v>230</v>
      </c>
      <c r="BG112" s="20" t="s">
        <v>641</v>
      </c>
      <c r="BH112" s="20" t="s">
        <v>642</v>
      </c>
      <c r="BI112" s="20" t="s">
        <v>230</v>
      </c>
      <c r="BT112" s="19" t="s">
        <v>240</v>
      </c>
      <c r="BU112" s="20" t="s">
        <v>1757</v>
      </c>
      <c r="BV112" s="20" t="s">
        <v>242</v>
      </c>
      <c r="BW112" s="20" t="s">
        <v>1758</v>
      </c>
      <c r="BX112" s="20" t="s">
        <v>1759</v>
      </c>
      <c r="BY112" s="20" t="s">
        <v>1760</v>
      </c>
      <c r="BZ112" s="20" t="s">
        <v>1761</v>
      </c>
      <c r="CT112" s="19" t="s">
        <v>240</v>
      </c>
      <c r="CU112" s="20" t="s">
        <v>2095</v>
      </c>
      <c r="CV112" s="20" t="s">
        <v>242</v>
      </c>
      <c r="CW112" s="20" t="s">
        <v>2096</v>
      </c>
      <c r="CX112" s="20" t="s">
        <v>2097</v>
      </c>
      <c r="CY112" s="20" t="s">
        <v>695</v>
      </c>
      <c r="CZ112" s="20" t="s">
        <v>2098</v>
      </c>
    </row>
    <row r="113" spans="33:104" ht="20.399999999999999" thickBot="1" x14ac:dyDescent="0.35">
      <c r="AG113" s="19" t="s">
        <v>234</v>
      </c>
      <c r="AH113" s="20" t="s">
        <v>235</v>
      </c>
      <c r="AI113" s="20" t="s">
        <v>236</v>
      </c>
      <c r="AJ113" s="20" t="s">
        <v>237</v>
      </c>
      <c r="AK113" s="20" t="s">
        <v>238</v>
      </c>
      <c r="AL113" s="20" t="s">
        <v>239</v>
      </c>
      <c r="BD113" s="19" t="s">
        <v>234</v>
      </c>
      <c r="BE113" s="20" t="s">
        <v>643</v>
      </c>
      <c r="BF113" s="20" t="s">
        <v>236</v>
      </c>
      <c r="BG113" s="20" t="s">
        <v>644</v>
      </c>
      <c r="BH113" s="20" t="s">
        <v>645</v>
      </c>
      <c r="BI113" s="20" t="s">
        <v>236</v>
      </c>
      <c r="BT113" s="19" t="s">
        <v>246</v>
      </c>
      <c r="BU113" s="20" t="s">
        <v>1762</v>
      </c>
      <c r="BV113" s="20" t="s">
        <v>248</v>
      </c>
      <c r="BW113" s="20" t="s">
        <v>1763</v>
      </c>
      <c r="BX113" s="20" t="s">
        <v>1764</v>
      </c>
      <c r="BY113" s="20" t="s">
        <v>1765</v>
      </c>
      <c r="BZ113" s="20" t="s">
        <v>1766</v>
      </c>
      <c r="CT113" s="19" t="s">
        <v>246</v>
      </c>
      <c r="CU113" s="20" t="s">
        <v>2099</v>
      </c>
      <c r="CV113" s="20" t="s">
        <v>248</v>
      </c>
      <c r="CW113" s="20" t="s">
        <v>2100</v>
      </c>
      <c r="CX113" s="20" t="s">
        <v>2101</v>
      </c>
      <c r="CY113" s="20" t="s">
        <v>698</v>
      </c>
      <c r="CZ113" s="20" t="s">
        <v>2102</v>
      </c>
    </row>
    <row r="114" spans="33:104" ht="20.399999999999999" thickBot="1" x14ac:dyDescent="0.35">
      <c r="AG114" s="19" t="s">
        <v>240</v>
      </c>
      <c r="AH114" s="20" t="s">
        <v>241</v>
      </c>
      <c r="AI114" s="20" t="s">
        <v>242</v>
      </c>
      <c r="AJ114" s="20" t="s">
        <v>243</v>
      </c>
      <c r="AK114" s="20" t="s">
        <v>244</v>
      </c>
      <c r="AL114" s="20" t="s">
        <v>245</v>
      </c>
      <c r="BD114" s="19" t="s">
        <v>240</v>
      </c>
      <c r="BE114" s="20" t="s">
        <v>646</v>
      </c>
      <c r="BF114" s="20" t="s">
        <v>242</v>
      </c>
      <c r="BG114" s="20" t="s">
        <v>647</v>
      </c>
      <c r="BH114" s="20" t="s">
        <v>648</v>
      </c>
      <c r="BI114" s="20" t="s">
        <v>242</v>
      </c>
      <c r="BT114" s="19" t="s">
        <v>252</v>
      </c>
      <c r="BU114" s="20" t="s">
        <v>1767</v>
      </c>
      <c r="BV114" s="20" t="s">
        <v>254</v>
      </c>
      <c r="BW114" s="20" t="s">
        <v>1768</v>
      </c>
      <c r="BX114" s="20" t="s">
        <v>1769</v>
      </c>
      <c r="BY114" s="20" t="s">
        <v>1770</v>
      </c>
      <c r="BZ114" s="20" t="s">
        <v>1771</v>
      </c>
      <c r="CT114" s="19" t="s">
        <v>252</v>
      </c>
      <c r="CU114" s="20" t="s">
        <v>2103</v>
      </c>
      <c r="CV114" s="20" t="s">
        <v>254</v>
      </c>
      <c r="CW114" s="20" t="s">
        <v>2104</v>
      </c>
      <c r="CX114" s="20" t="s">
        <v>2105</v>
      </c>
      <c r="CY114" s="20" t="s">
        <v>701</v>
      </c>
      <c r="CZ114" s="20" t="s">
        <v>2106</v>
      </c>
    </row>
    <row r="115" spans="33:104" ht="20.399999999999999" thickBot="1" x14ac:dyDescent="0.35">
      <c r="AG115" s="19" t="s">
        <v>246</v>
      </c>
      <c r="AH115" s="20" t="s">
        <v>247</v>
      </c>
      <c r="AI115" s="20" t="s">
        <v>248</v>
      </c>
      <c r="AJ115" s="20" t="s">
        <v>249</v>
      </c>
      <c r="AK115" s="20" t="s">
        <v>250</v>
      </c>
      <c r="AL115" s="20" t="s">
        <v>251</v>
      </c>
      <c r="BD115" s="19" t="s">
        <v>246</v>
      </c>
      <c r="BE115" s="20" t="s">
        <v>649</v>
      </c>
      <c r="BF115" s="20" t="s">
        <v>248</v>
      </c>
      <c r="BG115" s="20" t="s">
        <v>650</v>
      </c>
      <c r="BH115" s="20" t="s">
        <v>651</v>
      </c>
      <c r="BI115" s="20" t="s">
        <v>248</v>
      </c>
      <c r="BT115" s="19" t="s">
        <v>258</v>
      </c>
      <c r="BU115" s="20" t="s">
        <v>1772</v>
      </c>
      <c r="BV115" s="20" t="s">
        <v>260</v>
      </c>
      <c r="BW115" s="20" t="s">
        <v>1773</v>
      </c>
      <c r="BX115" s="20" t="s">
        <v>1774</v>
      </c>
      <c r="BY115" s="20" t="s">
        <v>1775</v>
      </c>
      <c r="BZ115" s="20" t="s">
        <v>1776</v>
      </c>
      <c r="CT115" s="19" t="s">
        <v>258</v>
      </c>
      <c r="CU115" s="20" t="s">
        <v>2107</v>
      </c>
      <c r="CV115" s="20" t="s">
        <v>260</v>
      </c>
      <c r="CW115" s="20" t="s">
        <v>2108</v>
      </c>
      <c r="CX115" s="20" t="s">
        <v>2109</v>
      </c>
      <c r="CY115" s="20" t="s">
        <v>704</v>
      </c>
      <c r="CZ115" s="20" t="s">
        <v>2110</v>
      </c>
    </row>
    <row r="116" spans="33:104" ht="20.399999999999999" thickBot="1" x14ac:dyDescent="0.35">
      <c r="AG116" s="19" t="s">
        <v>252</v>
      </c>
      <c r="AH116" s="20" t="s">
        <v>253</v>
      </c>
      <c r="AI116" s="20" t="s">
        <v>254</v>
      </c>
      <c r="AJ116" s="20" t="s">
        <v>255</v>
      </c>
      <c r="AK116" s="20" t="s">
        <v>256</v>
      </c>
      <c r="AL116" s="20" t="s">
        <v>257</v>
      </c>
      <c r="BD116" s="19" t="s">
        <v>252</v>
      </c>
      <c r="BE116" s="20" t="s">
        <v>652</v>
      </c>
      <c r="BF116" s="20" t="s">
        <v>254</v>
      </c>
      <c r="BG116" s="20" t="s">
        <v>653</v>
      </c>
      <c r="BH116" s="20" t="s">
        <v>654</v>
      </c>
      <c r="BI116" s="20" t="s">
        <v>254</v>
      </c>
      <c r="BT116" s="19" t="s">
        <v>264</v>
      </c>
      <c r="BU116" s="20" t="s">
        <v>1777</v>
      </c>
      <c r="BV116" s="20" t="s">
        <v>266</v>
      </c>
      <c r="BW116" s="20" t="s">
        <v>1778</v>
      </c>
      <c r="BX116" s="20" t="s">
        <v>1779</v>
      </c>
      <c r="BY116" s="20" t="s">
        <v>1780</v>
      </c>
      <c r="BZ116" s="20" t="s">
        <v>1781</v>
      </c>
      <c r="CT116" s="19" t="s">
        <v>264</v>
      </c>
      <c r="CU116" s="20" t="s">
        <v>2111</v>
      </c>
      <c r="CV116" s="20" t="s">
        <v>266</v>
      </c>
      <c r="CW116" s="20" t="s">
        <v>2112</v>
      </c>
      <c r="CX116" s="20" t="s">
        <v>2113</v>
      </c>
      <c r="CY116" s="20" t="s">
        <v>707</v>
      </c>
      <c r="CZ116" s="20" t="s">
        <v>2114</v>
      </c>
    </row>
    <row r="117" spans="33:104" ht="20.399999999999999" thickBot="1" x14ac:dyDescent="0.35">
      <c r="AG117" s="19" t="s">
        <v>258</v>
      </c>
      <c r="AH117" s="20" t="s">
        <v>259</v>
      </c>
      <c r="AI117" s="20" t="s">
        <v>260</v>
      </c>
      <c r="AJ117" s="20" t="s">
        <v>261</v>
      </c>
      <c r="AK117" s="20" t="s">
        <v>262</v>
      </c>
      <c r="AL117" s="20" t="s">
        <v>263</v>
      </c>
      <c r="BD117" s="19" t="s">
        <v>258</v>
      </c>
      <c r="BE117" s="20" t="s">
        <v>655</v>
      </c>
      <c r="BF117" s="20" t="s">
        <v>260</v>
      </c>
      <c r="BG117" s="20" t="s">
        <v>656</v>
      </c>
      <c r="BH117" s="20" t="s">
        <v>657</v>
      </c>
      <c r="BI117" s="20" t="s">
        <v>260</v>
      </c>
      <c r="BT117" s="19" t="s">
        <v>270</v>
      </c>
      <c r="BU117" s="20" t="s">
        <v>1782</v>
      </c>
      <c r="BV117" s="20" t="s">
        <v>272</v>
      </c>
      <c r="BW117" s="20" t="s">
        <v>1783</v>
      </c>
      <c r="BX117" s="20" t="s">
        <v>1784</v>
      </c>
      <c r="BY117" s="20" t="s">
        <v>1785</v>
      </c>
      <c r="BZ117" s="20" t="s">
        <v>1786</v>
      </c>
      <c r="CT117" s="19" t="s">
        <v>270</v>
      </c>
      <c r="CU117" s="20" t="s">
        <v>2115</v>
      </c>
      <c r="CV117" s="20" t="s">
        <v>272</v>
      </c>
      <c r="CW117" s="20" t="s">
        <v>2116</v>
      </c>
      <c r="CX117" s="20" t="s">
        <v>2117</v>
      </c>
      <c r="CY117" s="20" t="s">
        <v>2118</v>
      </c>
      <c r="CZ117" s="20" t="s">
        <v>2119</v>
      </c>
    </row>
    <row r="118" spans="33:104" ht="20.399999999999999" thickBot="1" x14ac:dyDescent="0.35">
      <c r="AG118" s="19" t="s">
        <v>264</v>
      </c>
      <c r="AH118" s="20" t="s">
        <v>265</v>
      </c>
      <c r="AI118" s="20" t="s">
        <v>266</v>
      </c>
      <c r="AJ118" s="20" t="s">
        <v>267</v>
      </c>
      <c r="AK118" s="20" t="s">
        <v>268</v>
      </c>
      <c r="AL118" s="20" t="s">
        <v>269</v>
      </c>
      <c r="BD118" s="19" t="s">
        <v>264</v>
      </c>
      <c r="BE118" s="20" t="s">
        <v>658</v>
      </c>
      <c r="BF118" s="20" t="s">
        <v>266</v>
      </c>
      <c r="BG118" s="20" t="s">
        <v>659</v>
      </c>
      <c r="BH118" s="20" t="s">
        <v>660</v>
      </c>
      <c r="BI118" s="20" t="s">
        <v>266</v>
      </c>
      <c r="BT118" s="19" t="s">
        <v>276</v>
      </c>
      <c r="BU118" s="20" t="s">
        <v>1787</v>
      </c>
      <c r="BV118" s="20" t="s">
        <v>278</v>
      </c>
      <c r="BW118" s="20" t="s">
        <v>1788</v>
      </c>
      <c r="BX118" s="20" t="s">
        <v>1789</v>
      </c>
      <c r="BY118" s="20" t="s">
        <v>1790</v>
      </c>
      <c r="BZ118" s="20" t="s">
        <v>1791</v>
      </c>
      <c r="CT118" s="19" t="s">
        <v>276</v>
      </c>
      <c r="CU118" s="20" t="s">
        <v>2120</v>
      </c>
      <c r="CV118" s="20" t="s">
        <v>278</v>
      </c>
      <c r="CW118" s="20" t="s">
        <v>2121</v>
      </c>
      <c r="CX118" s="20" t="s">
        <v>2122</v>
      </c>
      <c r="CY118" s="20" t="s">
        <v>2123</v>
      </c>
      <c r="CZ118" s="20" t="s">
        <v>2124</v>
      </c>
    </row>
    <row r="119" spans="33:104" ht="20.399999999999999" thickBot="1" x14ac:dyDescent="0.35">
      <c r="AG119" s="19" t="s">
        <v>270</v>
      </c>
      <c r="AH119" s="20" t="s">
        <v>271</v>
      </c>
      <c r="AI119" s="20" t="s">
        <v>272</v>
      </c>
      <c r="AJ119" s="20" t="s">
        <v>273</v>
      </c>
      <c r="AK119" s="20" t="s">
        <v>274</v>
      </c>
      <c r="AL119" s="20" t="s">
        <v>275</v>
      </c>
      <c r="BD119" s="19" t="s">
        <v>270</v>
      </c>
      <c r="BE119" s="20" t="s">
        <v>661</v>
      </c>
      <c r="BF119" s="20" t="s">
        <v>272</v>
      </c>
      <c r="BG119" s="20" t="s">
        <v>662</v>
      </c>
      <c r="BH119" s="20" t="s">
        <v>663</v>
      </c>
      <c r="BI119" s="20" t="s">
        <v>272</v>
      </c>
      <c r="BT119" s="19" t="s">
        <v>282</v>
      </c>
      <c r="BU119" s="20" t="s">
        <v>1792</v>
      </c>
      <c r="BV119" s="20" t="s">
        <v>284</v>
      </c>
      <c r="BW119" s="20" t="s">
        <v>1793</v>
      </c>
      <c r="BX119" s="20" t="s">
        <v>1794</v>
      </c>
      <c r="BY119" s="20" t="s">
        <v>1795</v>
      </c>
      <c r="BZ119" s="20" t="s">
        <v>1796</v>
      </c>
      <c r="CT119" s="19" t="s">
        <v>282</v>
      </c>
      <c r="CU119" s="20" t="s">
        <v>2125</v>
      </c>
      <c r="CV119" s="20" t="s">
        <v>284</v>
      </c>
      <c r="CW119" s="20" t="s">
        <v>2126</v>
      </c>
      <c r="CX119" s="20" t="s">
        <v>2127</v>
      </c>
      <c r="CY119" s="20" t="s">
        <v>2128</v>
      </c>
      <c r="CZ119" s="20" t="s">
        <v>2129</v>
      </c>
    </row>
    <row r="120" spans="33:104" ht="20.399999999999999" thickBot="1" x14ac:dyDescent="0.35">
      <c r="AG120" s="19" t="s">
        <v>276</v>
      </c>
      <c r="AH120" s="20" t="s">
        <v>277</v>
      </c>
      <c r="AI120" s="20" t="s">
        <v>278</v>
      </c>
      <c r="AJ120" s="20" t="s">
        <v>279</v>
      </c>
      <c r="AK120" s="20" t="s">
        <v>280</v>
      </c>
      <c r="AL120" s="20" t="s">
        <v>281</v>
      </c>
      <c r="BD120" s="19" t="s">
        <v>276</v>
      </c>
      <c r="BE120" s="20" t="s">
        <v>664</v>
      </c>
      <c r="BF120" s="20" t="s">
        <v>278</v>
      </c>
      <c r="BG120" s="20" t="s">
        <v>665</v>
      </c>
      <c r="BH120" s="20" t="s">
        <v>666</v>
      </c>
      <c r="BI120" s="20" t="s">
        <v>278</v>
      </c>
      <c r="BT120" s="19" t="s">
        <v>288</v>
      </c>
      <c r="BU120" s="20" t="s">
        <v>1797</v>
      </c>
      <c r="BV120" s="20" t="s">
        <v>290</v>
      </c>
      <c r="BW120" s="20" t="s">
        <v>1798</v>
      </c>
      <c r="BX120" s="20" t="s">
        <v>1799</v>
      </c>
      <c r="BY120" s="20" t="s">
        <v>1800</v>
      </c>
      <c r="BZ120" s="20" t="s">
        <v>1801</v>
      </c>
      <c r="CT120" s="19" t="s">
        <v>288</v>
      </c>
      <c r="CU120" s="20" t="s">
        <v>2130</v>
      </c>
      <c r="CV120" s="20" t="s">
        <v>290</v>
      </c>
      <c r="CW120" s="20" t="s">
        <v>2131</v>
      </c>
      <c r="CX120" s="20" t="s">
        <v>2132</v>
      </c>
      <c r="CY120" s="20" t="s">
        <v>2133</v>
      </c>
      <c r="CZ120" s="20" t="s">
        <v>2134</v>
      </c>
    </row>
    <row r="121" spans="33:104" ht="20.399999999999999" thickBot="1" x14ac:dyDescent="0.35">
      <c r="AG121" s="19" t="s">
        <v>282</v>
      </c>
      <c r="AH121" s="20" t="s">
        <v>283</v>
      </c>
      <c r="AI121" s="20" t="s">
        <v>284</v>
      </c>
      <c r="AJ121" s="20" t="s">
        <v>285</v>
      </c>
      <c r="AK121" s="20" t="s">
        <v>286</v>
      </c>
      <c r="AL121" s="20" t="s">
        <v>287</v>
      </c>
      <c r="BD121" s="19" t="s">
        <v>282</v>
      </c>
      <c r="BE121" s="20" t="s">
        <v>667</v>
      </c>
      <c r="BF121" s="20" t="s">
        <v>284</v>
      </c>
      <c r="BG121" s="20" t="s">
        <v>668</v>
      </c>
      <c r="BH121" s="20" t="s">
        <v>669</v>
      </c>
      <c r="BI121" s="20" t="s">
        <v>284</v>
      </c>
      <c r="BT121" s="19" t="s">
        <v>294</v>
      </c>
      <c r="BU121" s="20" t="s">
        <v>1802</v>
      </c>
      <c r="BV121" s="20" t="s">
        <v>296</v>
      </c>
      <c r="BW121" s="20" t="s">
        <v>1803</v>
      </c>
      <c r="BX121" s="20" t="s">
        <v>1804</v>
      </c>
      <c r="BY121" s="20" t="s">
        <v>1805</v>
      </c>
      <c r="BZ121" s="20" t="s">
        <v>1806</v>
      </c>
      <c r="CT121" s="19" t="s">
        <v>294</v>
      </c>
      <c r="CU121" s="20" t="s">
        <v>2135</v>
      </c>
      <c r="CV121" s="20" t="s">
        <v>296</v>
      </c>
      <c r="CW121" s="20" t="s">
        <v>2136</v>
      </c>
      <c r="CX121" s="20" t="s">
        <v>2137</v>
      </c>
      <c r="CY121" s="20" t="s">
        <v>2138</v>
      </c>
      <c r="CZ121" s="20" t="s">
        <v>2139</v>
      </c>
    </row>
    <row r="122" spans="33:104" ht="20.399999999999999" thickBot="1" x14ac:dyDescent="0.35">
      <c r="AG122" s="19" t="s">
        <v>288</v>
      </c>
      <c r="AH122" s="20" t="s">
        <v>289</v>
      </c>
      <c r="AI122" s="20" t="s">
        <v>290</v>
      </c>
      <c r="AJ122" s="20" t="s">
        <v>291</v>
      </c>
      <c r="AK122" s="20" t="s">
        <v>292</v>
      </c>
      <c r="AL122" s="20" t="s">
        <v>293</v>
      </c>
      <c r="BD122" s="19" t="s">
        <v>288</v>
      </c>
      <c r="BE122" s="20" t="s">
        <v>670</v>
      </c>
      <c r="BF122" s="20" t="s">
        <v>290</v>
      </c>
      <c r="BG122" s="20" t="s">
        <v>671</v>
      </c>
      <c r="BH122" s="20" t="s">
        <v>672</v>
      </c>
      <c r="BI122" s="20" t="s">
        <v>290</v>
      </c>
      <c r="BT122" s="19" t="s">
        <v>300</v>
      </c>
      <c r="BU122" s="20" t="s">
        <v>1807</v>
      </c>
      <c r="BV122" s="20" t="s">
        <v>302</v>
      </c>
      <c r="BW122" s="20" t="s">
        <v>1808</v>
      </c>
      <c r="BX122" s="20" t="s">
        <v>1809</v>
      </c>
      <c r="BY122" s="20" t="s">
        <v>1810</v>
      </c>
      <c r="BZ122" s="20" t="s">
        <v>1811</v>
      </c>
      <c r="CT122" s="19" t="s">
        <v>300</v>
      </c>
      <c r="CU122" s="20" t="s">
        <v>2140</v>
      </c>
      <c r="CV122" s="20" t="s">
        <v>302</v>
      </c>
      <c r="CW122" s="20" t="s">
        <v>2141</v>
      </c>
      <c r="CX122" s="20" t="s">
        <v>2142</v>
      </c>
      <c r="CY122" s="20" t="s">
        <v>2143</v>
      </c>
      <c r="CZ122" s="20" t="s">
        <v>2144</v>
      </c>
    </row>
    <row r="123" spans="33:104" ht="20.399999999999999" thickBot="1" x14ac:dyDescent="0.35">
      <c r="AG123" s="19" t="s">
        <v>294</v>
      </c>
      <c r="AH123" s="20" t="s">
        <v>295</v>
      </c>
      <c r="AI123" s="20" t="s">
        <v>296</v>
      </c>
      <c r="AJ123" s="20" t="s">
        <v>297</v>
      </c>
      <c r="AK123" s="20" t="s">
        <v>298</v>
      </c>
      <c r="AL123" s="20" t="s">
        <v>299</v>
      </c>
      <c r="BD123" s="19" t="s">
        <v>294</v>
      </c>
      <c r="BE123" s="20" t="s">
        <v>673</v>
      </c>
      <c r="BF123" s="20" t="s">
        <v>296</v>
      </c>
      <c r="BG123" s="20" t="s">
        <v>674</v>
      </c>
      <c r="BH123" s="20" t="s">
        <v>675</v>
      </c>
      <c r="BI123" s="20" t="s">
        <v>296</v>
      </c>
      <c r="BT123" s="19" t="s">
        <v>306</v>
      </c>
      <c r="BU123" s="20" t="s">
        <v>1812</v>
      </c>
      <c r="BV123" s="20" t="s">
        <v>308</v>
      </c>
      <c r="BW123" s="20" t="s">
        <v>1813</v>
      </c>
      <c r="BX123" s="20" t="s">
        <v>1814</v>
      </c>
      <c r="BY123" s="20" t="s">
        <v>1815</v>
      </c>
      <c r="BZ123" s="20" t="s">
        <v>1816</v>
      </c>
      <c r="CT123" s="19" t="s">
        <v>306</v>
      </c>
      <c r="CU123" s="20" t="s">
        <v>2145</v>
      </c>
      <c r="CV123" s="20" t="s">
        <v>308</v>
      </c>
      <c r="CW123" s="20" t="s">
        <v>2146</v>
      </c>
      <c r="CX123" s="20" t="s">
        <v>2147</v>
      </c>
      <c r="CY123" s="20" t="s">
        <v>2148</v>
      </c>
      <c r="CZ123" s="20" t="s">
        <v>2149</v>
      </c>
    </row>
    <row r="124" spans="33:104" ht="20.399999999999999" thickBot="1" x14ac:dyDescent="0.35">
      <c r="AG124" s="19" t="s">
        <v>300</v>
      </c>
      <c r="AH124" s="20" t="s">
        <v>301</v>
      </c>
      <c r="AI124" s="20" t="s">
        <v>302</v>
      </c>
      <c r="AJ124" s="20" t="s">
        <v>303</v>
      </c>
      <c r="AK124" s="20" t="s">
        <v>304</v>
      </c>
      <c r="AL124" s="20" t="s">
        <v>305</v>
      </c>
      <c r="BD124" s="19" t="s">
        <v>300</v>
      </c>
      <c r="BE124" s="20" t="s">
        <v>676</v>
      </c>
      <c r="BF124" s="20" t="s">
        <v>302</v>
      </c>
      <c r="BG124" s="20" t="s">
        <v>677</v>
      </c>
      <c r="BH124" s="20" t="s">
        <v>678</v>
      </c>
      <c r="BI124" s="20" t="s">
        <v>302</v>
      </c>
      <c r="BT124" s="19" t="s">
        <v>312</v>
      </c>
      <c r="BU124" s="20" t="s">
        <v>1817</v>
      </c>
      <c r="BV124" s="20" t="s">
        <v>314</v>
      </c>
      <c r="BW124" s="20" t="s">
        <v>1818</v>
      </c>
      <c r="BX124" s="20" t="s">
        <v>1819</v>
      </c>
      <c r="BY124" s="20" t="s">
        <v>1820</v>
      </c>
      <c r="BZ124" s="20" t="s">
        <v>1821</v>
      </c>
      <c r="CT124" s="19" t="s">
        <v>312</v>
      </c>
      <c r="CU124" s="20" t="s">
        <v>2150</v>
      </c>
      <c r="CV124" s="20" t="s">
        <v>314</v>
      </c>
      <c r="CW124" s="20" t="s">
        <v>2151</v>
      </c>
      <c r="CX124" s="20" t="s">
        <v>2152</v>
      </c>
      <c r="CY124" s="20" t="s">
        <v>2153</v>
      </c>
      <c r="CZ124" s="20" t="s">
        <v>2154</v>
      </c>
    </row>
    <row r="125" spans="33:104" ht="20.399999999999999" thickBot="1" x14ac:dyDescent="0.35">
      <c r="AG125" s="19" t="s">
        <v>306</v>
      </c>
      <c r="AH125" s="20" t="s">
        <v>307</v>
      </c>
      <c r="AI125" s="20" t="s">
        <v>308</v>
      </c>
      <c r="AJ125" s="20" t="s">
        <v>309</v>
      </c>
      <c r="AK125" s="20" t="s">
        <v>310</v>
      </c>
      <c r="AL125" s="20" t="s">
        <v>311</v>
      </c>
      <c r="BD125" s="19" t="s">
        <v>306</v>
      </c>
      <c r="BE125" s="20" t="s">
        <v>679</v>
      </c>
      <c r="BF125" s="20" t="s">
        <v>308</v>
      </c>
      <c r="BG125" s="20" t="s">
        <v>680</v>
      </c>
      <c r="BH125" s="20" t="s">
        <v>681</v>
      </c>
      <c r="BI125" s="20" t="s">
        <v>308</v>
      </c>
      <c r="BT125" s="19" t="s">
        <v>318</v>
      </c>
      <c r="BU125" s="20" t="s">
        <v>1822</v>
      </c>
      <c r="BV125" s="20" t="s">
        <v>320</v>
      </c>
      <c r="BW125" s="20" t="s">
        <v>1823</v>
      </c>
      <c r="BX125" s="20" t="s">
        <v>1824</v>
      </c>
      <c r="BY125" s="20" t="s">
        <v>1825</v>
      </c>
      <c r="BZ125" s="20" t="s">
        <v>1826</v>
      </c>
      <c r="CT125" s="19" t="s">
        <v>318</v>
      </c>
      <c r="CU125" s="20" t="s">
        <v>2155</v>
      </c>
      <c r="CV125" s="20" t="s">
        <v>320</v>
      </c>
      <c r="CW125" s="20" t="s">
        <v>2156</v>
      </c>
      <c r="CX125" s="20" t="s">
        <v>2157</v>
      </c>
      <c r="CY125" s="20" t="s">
        <v>2158</v>
      </c>
      <c r="CZ125" s="20" t="s">
        <v>2159</v>
      </c>
    </row>
    <row r="126" spans="33:104" ht="20.399999999999999" thickBot="1" x14ac:dyDescent="0.35">
      <c r="AG126" s="19" t="s">
        <v>312</v>
      </c>
      <c r="AH126" s="20" t="s">
        <v>313</v>
      </c>
      <c r="AI126" s="20" t="s">
        <v>314</v>
      </c>
      <c r="AJ126" s="20" t="s">
        <v>315</v>
      </c>
      <c r="AK126" s="20" t="s">
        <v>316</v>
      </c>
      <c r="AL126" s="20" t="s">
        <v>317</v>
      </c>
      <c r="BD126" s="19" t="s">
        <v>312</v>
      </c>
      <c r="BE126" s="20" t="s">
        <v>682</v>
      </c>
      <c r="BF126" s="20" t="s">
        <v>314</v>
      </c>
      <c r="BG126" s="20" t="s">
        <v>683</v>
      </c>
      <c r="BH126" s="20" t="s">
        <v>684</v>
      </c>
      <c r="BI126" s="20" t="s">
        <v>314</v>
      </c>
      <c r="BT126" s="19" t="s">
        <v>324</v>
      </c>
      <c r="BU126" s="20" t="s">
        <v>1827</v>
      </c>
      <c r="BV126" s="20" t="s">
        <v>326</v>
      </c>
      <c r="BW126" s="20" t="s">
        <v>1828</v>
      </c>
      <c r="BX126" s="20" t="s">
        <v>1829</v>
      </c>
      <c r="BY126" s="20" t="s">
        <v>1830</v>
      </c>
      <c r="BZ126" s="20" t="s">
        <v>1831</v>
      </c>
      <c r="CT126" s="19" t="s">
        <v>324</v>
      </c>
      <c r="CU126" s="20" t="s">
        <v>2160</v>
      </c>
      <c r="CV126" s="20" t="s">
        <v>326</v>
      </c>
      <c r="CW126" s="20" t="s">
        <v>2161</v>
      </c>
      <c r="CX126" s="20" t="s">
        <v>2162</v>
      </c>
      <c r="CY126" s="20" t="s">
        <v>2163</v>
      </c>
      <c r="CZ126" s="20" t="s">
        <v>2164</v>
      </c>
    </row>
    <row r="127" spans="33:104" ht="20.399999999999999" thickBot="1" x14ac:dyDescent="0.35">
      <c r="AG127" s="19" t="s">
        <v>318</v>
      </c>
      <c r="AH127" s="20" t="s">
        <v>319</v>
      </c>
      <c r="AI127" s="20" t="s">
        <v>320</v>
      </c>
      <c r="AJ127" s="20" t="s">
        <v>321</v>
      </c>
      <c r="AK127" s="20" t="s">
        <v>322</v>
      </c>
      <c r="AL127" s="20" t="s">
        <v>323</v>
      </c>
      <c r="BD127" s="19" t="s">
        <v>318</v>
      </c>
      <c r="BE127" s="20" t="s">
        <v>685</v>
      </c>
      <c r="BF127" s="20" t="s">
        <v>320</v>
      </c>
      <c r="BG127" s="20" t="s">
        <v>686</v>
      </c>
      <c r="BH127" s="20" t="s">
        <v>687</v>
      </c>
      <c r="BI127" s="20" t="s">
        <v>320</v>
      </c>
      <c r="BT127" s="19" t="s">
        <v>330</v>
      </c>
      <c r="BU127" s="20" t="s">
        <v>1832</v>
      </c>
      <c r="BV127" s="20" t="s">
        <v>332</v>
      </c>
      <c r="BW127" s="20" t="s">
        <v>1833</v>
      </c>
      <c r="BX127" s="20" t="s">
        <v>1834</v>
      </c>
      <c r="BY127" s="20" t="s">
        <v>1835</v>
      </c>
      <c r="BZ127" s="20" t="s">
        <v>1836</v>
      </c>
      <c r="CT127" s="19" t="s">
        <v>330</v>
      </c>
      <c r="CU127" s="20" t="s">
        <v>2165</v>
      </c>
      <c r="CV127" s="20" t="s">
        <v>332</v>
      </c>
      <c r="CW127" s="20" t="s">
        <v>2166</v>
      </c>
      <c r="CX127" s="20" t="s">
        <v>2167</v>
      </c>
      <c r="CY127" s="20" t="s">
        <v>2168</v>
      </c>
      <c r="CZ127" s="20" t="s">
        <v>2169</v>
      </c>
    </row>
    <row r="128" spans="33:104" ht="20.399999999999999" thickBot="1" x14ac:dyDescent="0.35">
      <c r="AG128" s="19" t="s">
        <v>324</v>
      </c>
      <c r="AH128" s="20" t="s">
        <v>325</v>
      </c>
      <c r="AI128" s="20" t="s">
        <v>326</v>
      </c>
      <c r="AJ128" s="20" t="s">
        <v>327</v>
      </c>
      <c r="AK128" s="20" t="s">
        <v>328</v>
      </c>
      <c r="AL128" s="20" t="s">
        <v>329</v>
      </c>
      <c r="BD128" s="19" t="s">
        <v>324</v>
      </c>
      <c r="BE128" s="20" t="s">
        <v>688</v>
      </c>
      <c r="BF128" s="20" t="s">
        <v>326</v>
      </c>
      <c r="BG128" s="20" t="s">
        <v>689</v>
      </c>
      <c r="BH128" s="20" t="s">
        <v>690</v>
      </c>
      <c r="BI128" s="20" t="s">
        <v>326</v>
      </c>
      <c r="BT128" s="19" t="s">
        <v>336</v>
      </c>
      <c r="BU128" s="20" t="s">
        <v>1837</v>
      </c>
      <c r="BV128" s="20" t="s">
        <v>338</v>
      </c>
      <c r="BW128" s="20" t="s">
        <v>1838</v>
      </c>
      <c r="BX128" s="20" t="s">
        <v>1839</v>
      </c>
      <c r="BY128" s="20" t="s">
        <v>1840</v>
      </c>
      <c r="BZ128" s="20" t="s">
        <v>1841</v>
      </c>
      <c r="CT128" s="19" t="s">
        <v>336</v>
      </c>
      <c r="CU128" s="20" t="s">
        <v>2170</v>
      </c>
      <c r="CV128" s="20" t="s">
        <v>338</v>
      </c>
      <c r="CW128" s="20" t="s">
        <v>2171</v>
      </c>
      <c r="CX128" s="20" t="s">
        <v>2172</v>
      </c>
      <c r="CY128" s="20" t="s">
        <v>2173</v>
      </c>
      <c r="CZ128" s="20" t="s">
        <v>2174</v>
      </c>
    </row>
    <row r="129" spans="33:104" ht="20.399999999999999" thickBot="1" x14ac:dyDescent="0.35">
      <c r="AG129" s="19" t="s">
        <v>330</v>
      </c>
      <c r="AH129" s="20" t="s">
        <v>331</v>
      </c>
      <c r="AI129" s="20" t="s">
        <v>332</v>
      </c>
      <c r="AJ129" s="20" t="s">
        <v>333</v>
      </c>
      <c r="AK129" s="20" t="s">
        <v>334</v>
      </c>
      <c r="AL129" s="20" t="s">
        <v>335</v>
      </c>
      <c r="BD129" s="19" t="s">
        <v>330</v>
      </c>
      <c r="BE129" s="20" t="s">
        <v>691</v>
      </c>
      <c r="BF129" s="20" t="s">
        <v>332</v>
      </c>
      <c r="BG129" s="20" t="s">
        <v>692</v>
      </c>
      <c r="BH129" s="20" t="s">
        <v>693</v>
      </c>
      <c r="BI129" s="20" t="s">
        <v>332</v>
      </c>
      <c r="BT129" s="19" t="s">
        <v>342</v>
      </c>
      <c r="BU129" s="20" t="s">
        <v>1842</v>
      </c>
      <c r="BV129" s="20" t="s">
        <v>344</v>
      </c>
      <c r="BW129" s="20" t="s">
        <v>1843</v>
      </c>
      <c r="BX129" s="20" t="s">
        <v>1844</v>
      </c>
      <c r="BY129" s="20" t="s">
        <v>1845</v>
      </c>
      <c r="BZ129" s="20" t="s">
        <v>1846</v>
      </c>
      <c r="CT129" s="19" t="s">
        <v>342</v>
      </c>
      <c r="CU129" s="20" t="s">
        <v>2175</v>
      </c>
      <c r="CV129" s="20" t="s">
        <v>344</v>
      </c>
      <c r="CW129" s="20" t="s">
        <v>2176</v>
      </c>
      <c r="CX129" s="20" t="s">
        <v>2177</v>
      </c>
      <c r="CY129" s="20" t="s">
        <v>2178</v>
      </c>
      <c r="CZ129" s="20" t="s">
        <v>2179</v>
      </c>
    </row>
    <row r="130" spans="33:104" ht="20.399999999999999" thickBot="1" x14ac:dyDescent="0.35">
      <c r="AG130" s="19" t="s">
        <v>336</v>
      </c>
      <c r="AH130" s="20" t="s">
        <v>337</v>
      </c>
      <c r="AI130" s="20" t="s">
        <v>338</v>
      </c>
      <c r="AJ130" s="20" t="s">
        <v>339</v>
      </c>
      <c r="AK130" s="20" t="s">
        <v>340</v>
      </c>
      <c r="AL130" s="20" t="s">
        <v>341</v>
      </c>
      <c r="BD130" s="19" t="s">
        <v>336</v>
      </c>
      <c r="BE130" s="20" t="s">
        <v>694</v>
      </c>
      <c r="BF130" s="20" t="s">
        <v>338</v>
      </c>
      <c r="BG130" s="20" t="s">
        <v>695</v>
      </c>
      <c r="BH130" s="20" t="s">
        <v>696</v>
      </c>
      <c r="BI130" s="20" t="s">
        <v>338</v>
      </c>
      <c r="BT130" s="19" t="s">
        <v>348</v>
      </c>
      <c r="BU130" s="20" t="s">
        <v>1847</v>
      </c>
      <c r="BV130" s="20" t="s">
        <v>350</v>
      </c>
      <c r="BW130" s="20" t="s">
        <v>1848</v>
      </c>
      <c r="BX130" s="20" t="s">
        <v>1849</v>
      </c>
      <c r="BY130" s="20" t="s">
        <v>1850</v>
      </c>
      <c r="BZ130" s="20" t="s">
        <v>1851</v>
      </c>
      <c r="CT130" s="19" t="s">
        <v>348</v>
      </c>
      <c r="CU130" s="20" t="s">
        <v>2180</v>
      </c>
      <c r="CV130" s="20" t="s">
        <v>350</v>
      </c>
      <c r="CW130" s="20" t="s">
        <v>2181</v>
      </c>
      <c r="CX130" s="20" t="s">
        <v>2182</v>
      </c>
      <c r="CY130" s="20" t="s">
        <v>2183</v>
      </c>
      <c r="CZ130" s="20" t="s">
        <v>2184</v>
      </c>
    </row>
    <row r="131" spans="33:104" ht="20.399999999999999" thickBot="1" x14ac:dyDescent="0.35">
      <c r="AG131" s="19" t="s">
        <v>342</v>
      </c>
      <c r="AH131" s="20" t="s">
        <v>343</v>
      </c>
      <c r="AI131" s="20" t="s">
        <v>344</v>
      </c>
      <c r="AJ131" s="20" t="s">
        <v>345</v>
      </c>
      <c r="AK131" s="20" t="s">
        <v>346</v>
      </c>
      <c r="AL131" s="20" t="s">
        <v>347</v>
      </c>
      <c r="BD131" s="19" t="s">
        <v>342</v>
      </c>
      <c r="BE131" s="20" t="s">
        <v>697</v>
      </c>
      <c r="BF131" s="20" t="s">
        <v>344</v>
      </c>
      <c r="BG131" s="20" t="s">
        <v>698</v>
      </c>
      <c r="BH131" s="20" t="s">
        <v>699</v>
      </c>
      <c r="BI131" s="20" t="s">
        <v>344</v>
      </c>
      <c r="BT131" s="19" t="s">
        <v>354</v>
      </c>
      <c r="BU131" s="20" t="s">
        <v>1852</v>
      </c>
      <c r="BV131" s="20" t="s">
        <v>356</v>
      </c>
      <c r="BW131" s="20" t="s">
        <v>356</v>
      </c>
      <c r="BX131" s="20" t="s">
        <v>1853</v>
      </c>
      <c r="BY131" s="20" t="s">
        <v>1854</v>
      </c>
      <c r="BZ131" s="20" t="s">
        <v>1855</v>
      </c>
      <c r="CT131" s="19" t="s">
        <v>354</v>
      </c>
      <c r="CU131" s="20" t="s">
        <v>2185</v>
      </c>
      <c r="CV131" s="20" t="s">
        <v>356</v>
      </c>
      <c r="CW131" s="20" t="s">
        <v>2186</v>
      </c>
      <c r="CX131" s="20" t="s">
        <v>2187</v>
      </c>
      <c r="CY131" s="20" t="s">
        <v>2188</v>
      </c>
      <c r="CZ131" s="20" t="s">
        <v>2189</v>
      </c>
    </row>
    <row r="132" spans="33:104" ht="20.399999999999999" thickBot="1" x14ac:dyDescent="0.35">
      <c r="AG132" s="19" t="s">
        <v>348</v>
      </c>
      <c r="AH132" s="20" t="s">
        <v>349</v>
      </c>
      <c r="AI132" s="20" t="s">
        <v>350</v>
      </c>
      <c r="AJ132" s="20" t="s">
        <v>351</v>
      </c>
      <c r="AK132" s="20" t="s">
        <v>352</v>
      </c>
      <c r="AL132" s="20" t="s">
        <v>353</v>
      </c>
      <c r="BD132" s="19" t="s">
        <v>348</v>
      </c>
      <c r="BE132" s="20" t="s">
        <v>700</v>
      </c>
      <c r="BF132" s="20" t="s">
        <v>350</v>
      </c>
      <c r="BG132" s="20" t="s">
        <v>701</v>
      </c>
      <c r="BH132" s="20" t="s">
        <v>702</v>
      </c>
      <c r="BI132" s="20" t="s">
        <v>350</v>
      </c>
      <c r="BT132" s="19" t="s">
        <v>359</v>
      </c>
      <c r="BU132" s="20" t="s">
        <v>1856</v>
      </c>
      <c r="BV132" s="20" t="s">
        <v>361</v>
      </c>
      <c r="BW132" s="20" t="s">
        <v>361</v>
      </c>
      <c r="BX132" s="20" t="s">
        <v>1857</v>
      </c>
      <c r="BY132" s="20" t="s">
        <v>1858</v>
      </c>
      <c r="BZ132" s="20" t="s">
        <v>1859</v>
      </c>
      <c r="CT132" s="19" t="s">
        <v>359</v>
      </c>
      <c r="CU132" s="20" t="s">
        <v>2190</v>
      </c>
      <c r="CV132" s="20" t="s">
        <v>361</v>
      </c>
      <c r="CW132" s="20" t="s">
        <v>2191</v>
      </c>
      <c r="CX132" s="20" t="s">
        <v>2192</v>
      </c>
      <c r="CY132" s="20" t="s">
        <v>2193</v>
      </c>
      <c r="CZ132" s="20" t="s">
        <v>2194</v>
      </c>
    </row>
    <row r="133" spans="33:104" ht="20.399999999999999" thickBot="1" x14ac:dyDescent="0.35">
      <c r="AG133" s="19" t="s">
        <v>354</v>
      </c>
      <c r="AH133" s="20" t="s">
        <v>355</v>
      </c>
      <c r="AI133" s="20" t="s">
        <v>356</v>
      </c>
      <c r="AJ133" s="20" t="s">
        <v>356</v>
      </c>
      <c r="AK133" s="20" t="s">
        <v>357</v>
      </c>
      <c r="AL133" s="20" t="s">
        <v>358</v>
      </c>
      <c r="BD133" s="19" t="s">
        <v>354</v>
      </c>
      <c r="BE133" s="20" t="s">
        <v>703</v>
      </c>
      <c r="BF133" s="20" t="s">
        <v>356</v>
      </c>
      <c r="BG133" s="20" t="s">
        <v>704</v>
      </c>
      <c r="BH133" s="20" t="s">
        <v>705</v>
      </c>
      <c r="BI133" s="20" t="s">
        <v>356</v>
      </c>
      <c r="BT133" s="19" t="s">
        <v>364</v>
      </c>
      <c r="BU133" s="20" t="s">
        <v>1860</v>
      </c>
      <c r="BV133" s="20" t="s">
        <v>366</v>
      </c>
      <c r="BW133" s="20" t="s">
        <v>366</v>
      </c>
      <c r="BX133" s="20" t="s">
        <v>1861</v>
      </c>
      <c r="BY133" s="20" t="s">
        <v>1862</v>
      </c>
      <c r="BZ133" s="20" t="s">
        <v>1863</v>
      </c>
      <c r="CT133" s="19" t="s">
        <v>364</v>
      </c>
      <c r="CU133" s="20" t="s">
        <v>2195</v>
      </c>
      <c r="CV133" s="20" t="s">
        <v>366</v>
      </c>
      <c r="CW133" s="20" t="s">
        <v>2196</v>
      </c>
      <c r="CX133" s="20" t="s">
        <v>2197</v>
      </c>
      <c r="CY133" s="20" t="s">
        <v>2198</v>
      </c>
      <c r="CZ133" s="20" t="s">
        <v>2199</v>
      </c>
    </row>
    <row r="134" spans="33:104" ht="20.399999999999999" thickBot="1" x14ac:dyDescent="0.35">
      <c r="AG134" s="19" t="s">
        <v>359</v>
      </c>
      <c r="AH134" s="20" t="s">
        <v>360</v>
      </c>
      <c r="AI134" s="20" t="s">
        <v>361</v>
      </c>
      <c r="AJ134" s="20" t="s">
        <v>361</v>
      </c>
      <c r="AK134" s="20" t="s">
        <v>362</v>
      </c>
      <c r="AL134" s="20" t="s">
        <v>363</v>
      </c>
      <c r="BD134" s="19" t="s">
        <v>359</v>
      </c>
      <c r="BE134" s="20" t="s">
        <v>706</v>
      </c>
      <c r="BF134" s="20" t="s">
        <v>361</v>
      </c>
      <c r="BG134" s="20" t="s">
        <v>707</v>
      </c>
      <c r="BH134" s="20" t="s">
        <v>708</v>
      </c>
      <c r="BI134" s="20" t="s">
        <v>361</v>
      </c>
      <c r="BT134" s="19" t="s">
        <v>369</v>
      </c>
      <c r="BU134" s="20" t="s">
        <v>1864</v>
      </c>
      <c r="BV134" s="20" t="s">
        <v>371</v>
      </c>
      <c r="BW134" s="20" t="s">
        <v>371</v>
      </c>
      <c r="BX134" s="20" t="s">
        <v>1865</v>
      </c>
      <c r="BY134" s="20" t="s">
        <v>1866</v>
      </c>
      <c r="BZ134" s="20" t="s">
        <v>1867</v>
      </c>
      <c r="CT134" s="19" t="s">
        <v>369</v>
      </c>
      <c r="CU134" s="20" t="s">
        <v>2200</v>
      </c>
      <c r="CV134" s="20" t="s">
        <v>371</v>
      </c>
      <c r="CW134" s="20" t="s">
        <v>2201</v>
      </c>
      <c r="CX134" s="20" t="s">
        <v>2202</v>
      </c>
      <c r="CY134" s="20" t="s">
        <v>2203</v>
      </c>
      <c r="CZ134" s="20" t="s">
        <v>2204</v>
      </c>
    </row>
    <row r="135" spans="33:104" ht="20.399999999999999" thickBot="1" x14ac:dyDescent="0.35">
      <c r="AG135" s="19" t="s">
        <v>364</v>
      </c>
      <c r="AH135" s="20" t="s">
        <v>365</v>
      </c>
      <c r="AI135" s="20" t="s">
        <v>366</v>
      </c>
      <c r="AJ135" s="20" t="s">
        <v>366</v>
      </c>
      <c r="AK135" s="20" t="s">
        <v>367</v>
      </c>
      <c r="AL135" s="20" t="s">
        <v>368</v>
      </c>
      <c r="BD135" s="19" t="s">
        <v>364</v>
      </c>
      <c r="BE135" s="20" t="s">
        <v>709</v>
      </c>
      <c r="BF135" s="20" t="s">
        <v>366</v>
      </c>
      <c r="BG135" s="20" t="s">
        <v>710</v>
      </c>
      <c r="BH135" s="20" t="s">
        <v>711</v>
      </c>
      <c r="BI135" s="20" t="s">
        <v>366</v>
      </c>
      <c r="BT135" s="19" t="s">
        <v>374</v>
      </c>
      <c r="BU135" s="20" t="s">
        <v>1868</v>
      </c>
      <c r="BV135" s="20" t="s">
        <v>376</v>
      </c>
      <c r="BW135" s="20" t="s">
        <v>376</v>
      </c>
      <c r="BX135" s="20" t="s">
        <v>1869</v>
      </c>
      <c r="BY135" s="20" t="s">
        <v>1870</v>
      </c>
      <c r="BZ135" s="20" t="s">
        <v>1871</v>
      </c>
      <c r="CT135" s="19" t="s">
        <v>374</v>
      </c>
      <c r="CU135" s="20" t="s">
        <v>2205</v>
      </c>
      <c r="CV135" s="20" t="s">
        <v>376</v>
      </c>
      <c r="CW135" s="20" t="s">
        <v>2206</v>
      </c>
      <c r="CX135" s="20" t="s">
        <v>2207</v>
      </c>
      <c r="CY135" s="20" t="s">
        <v>2208</v>
      </c>
      <c r="CZ135" s="20" t="s">
        <v>2209</v>
      </c>
    </row>
    <row r="136" spans="33:104" ht="20.399999999999999" thickBot="1" x14ac:dyDescent="0.35">
      <c r="AG136" s="19" t="s">
        <v>369</v>
      </c>
      <c r="AH136" s="20" t="s">
        <v>370</v>
      </c>
      <c r="AI136" s="20" t="s">
        <v>371</v>
      </c>
      <c r="AJ136" s="20" t="s">
        <v>371</v>
      </c>
      <c r="AK136" s="20" t="s">
        <v>372</v>
      </c>
      <c r="AL136" s="20" t="s">
        <v>373</v>
      </c>
      <c r="BD136" s="19" t="s">
        <v>369</v>
      </c>
      <c r="BE136" s="20" t="s">
        <v>712</v>
      </c>
      <c r="BF136" s="20" t="s">
        <v>371</v>
      </c>
      <c r="BG136" s="20" t="s">
        <v>713</v>
      </c>
      <c r="BH136" s="20" t="s">
        <v>714</v>
      </c>
      <c r="BI136" s="20" t="s">
        <v>371</v>
      </c>
      <c r="BT136" s="19" t="s">
        <v>379</v>
      </c>
      <c r="BU136" s="20" t="s">
        <v>1872</v>
      </c>
      <c r="BV136" s="20" t="s">
        <v>381</v>
      </c>
      <c r="BW136" s="20" t="s">
        <v>381</v>
      </c>
      <c r="BX136" s="20" t="s">
        <v>1873</v>
      </c>
      <c r="BY136" s="20" t="s">
        <v>1874</v>
      </c>
      <c r="BZ136" s="20" t="s">
        <v>1875</v>
      </c>
      <c r="CT136" s="19" t="s">
        <v>379</v>
      </c>
      <c r="CU136" s="20" t="s">
        <v>2210</v>
      </c>
      <c r="CV136" s="20" t="s">
        <v>381</v>
      </c>
      <c r="CW136" s="20" t="s">
        <v>2211</v>
      </c>
      <c r="CX136" s="20" t="s">
        <v>2212</v>
      </c>
      <c r="CY136" s="20" t="s">
        <v>2213</v>
      </c>
      <c r="CZ136" s="20" t="s">
        <v>2214</v>
      </c>
    </row>
    <row r="137" spans="33:104" ht="20.399999999999999" thickBot="1" x14ac:dyDescent="0.35">
      <c r="AG137" s="19" t="s">
        <v>374</v>
      </c>
      <c r="AH137" s="20" t="s">
        <v>375</v>
      </c>
      <c r="AI137" s="20" t="s">
        <v>376</v>
      </c>
      <c r="AJ137" s="20" t="s">
        <v>376</v>
      </c>
      <c r="AK137" s="20" t="s">
        <v>377</v>
      </c>
      <c r="AL137" s="20" t="s">
        <v>378</v>
      </c>
      <c r="BD137" s="19" t="s">
        <v>374</v>
      </c>
      <c r="BE137" s="20" t="s">
        <v>715</v>
      </c>
      <c r="BF137" s="20" t="s">
        <v>376</v>
      </c>
      <c r="BG137" s="20" t="s">
        <v>716</v>
      </c>
      <c r="BH137" s="20" t="s">
        <v>717</v>
      </c>
      <c r="BI137" s="20" t="s">
        <v>376</v>
      </c>
      <c r="BT137" s="19" t="s">
        <v>384</v>
      </c>
      <c r="BU137" s="20" t="s">
        <v>1876</v>
      </c>
      <c r="BV137" s="20" t="s">
        <v>386</v>
      </c>
      <c r="BW137" s="20" t="s">
        <v>386</v>
      </c>
      <c r="BX137" s="20" t="s">
        <v>1877</v>
      </c>
      <c r="BY137" s="20" t="s">
        <v>1878</v>
      </c>
      <c r="BZ137" s="20" t="s">
        <v>1879</v>
      </c>
      <c r="CT137" s="19" t="s">
        <v>384</v>
      </c>
      <c r="CU137" s="20" t="s">
        <v>2215</v>
      </c>
      <c r="CV137" s="20" t="s">
        <v>386</v>
      </c>
      <c r="CW137" s="20" t="s">
        <v>2216</v>
      </c>
      <c r="CX137" s="20" t="s">
        <v>2217</v>
      </c>
      <c r="CY137" s="20" t="s">
        <v>2218</v>
      </c>
      <c r="CZ137" s="20" t="s">
        <v>2219</v>
      </c>
    </row>
    <row r="138" spans="33:104" ht="20.399999999999999" thickBot="1" x14ac:dyDescent="0.35">
      <c r="AG138" s="19" t="s">
        <v>379</v>
      </c>
      <c r="AH138" s="20" t="s">
        <v>380</v>
      </c>
      <c r="AI138" s="20" t="s">
        <v>381</v>
      </c>
      <c r="AJ138" s="20" t="s">
        <v>381</v>
      </c>
      <c r="AK138" s="20" t="s">
        <v>382</v>
      </c>
      <c r="AL138" s="20" t="s">
        <v>383</v>
      </c>
      <c r="BD138" s="19" t="s">
        <v>379</v>
      </c>
      <c r="BE138" s="20" t="s">
        <v>718</v>
      </c>
      <c r="BF138" s="20" t="s">
        <v>381</v>
      </c>
      <c r="BG138" s="20" t="s">
        <v>719</v>
      </c>
      <c r="BH138" s="20" t="s">
        <v>720</v>
      </c>
      <c r="BI138" s="20" t="s">
        <v>381</v>
      </c>
      <c r="BT138" s="19" t="s">
        <v>389</v>
      </c>
      <c r="BU138" s="20" t="s">
        <v>1880</v>
      </c>
      <c r="BV138" s="20" t="s">
        <v>391</v>
      </c>
      <c r="BW138" s="20" t="s">
        <v>391</v>
      </c>
      <c r="BX138" s="20" t="s">
        <v>1881</v>
      </c>
      <c r="BY138" s="20" t="s">
        <v>1882</v>
      </c>
      <c r="BZ138" s="20" t="s">
        <v>1883</v>
      </c>
      <c r="CT138" s="19" t="s">
        <v>389</v>
      </c>
      <c r="CU138" s="20" t="s">
        <v>2220</v>
      </c>
      <c r="CV138" s="20" t="s">
        <v>391</v>
      </c>
      <c r="CW138" s="20" t="s">
        <v>391</v>
      </c>
      <c r="CX138" s="20" t="s">
        <v>2221</v>
      </c>
      <c r="CY138" s="20" t="s">
        <v>2222</v>
      </c>
      <c r="CZ138" s="20" t="s">
        <v>2223</v>
      </c>
    </row>
    <row r="139" spans="33:104" ht="20.399999999999999" thickBot="1" x14ac:dyDescent="0.35">
      <c r="AG139" s="19" t="s">
        <v>384</v>
      </c>
      <c r="AH139" s="20" t="s">
        <v>385</v>
      </c>
      <c r="AI139" s="20" t="s">
        <v>386</v>
      </c>
      <c r="AJ139" s="20" t="s">
        <v>386</v>
      </c>
      <c r="AK139" s="20" t="s">
        <v>387</v>
      </c>
      <c r="AL139" s="20" t="s">
        <v>388</v>
      </c>
      <c r="BD139" s="19" t="s">
        <v>384</v>
      </c>
      <c r="BE139" s="20" t="s">
        <v>721</v>
      </c>
      <c r="BF139" s="20" t="s">
        <v>386</v>
      </c>
      <c r="BG139" s="20" t="s">
        <v>386</v>
      </c>
      <c r="BH139" s="20" t="s">
        <v>722</v>
      </c>
      <c r="BI139" s="20" t="s">
        <v>386</v>
      </c>
      <c r="BT139" s="19" t="s">
        <v>394</v>
      </c>
      <c r="BU139" s="20" t="s">
        <v>1884</v>
      </c>
      <c r="BV139" s="20" t="s">
        <v>396</v>
      </c>
      <c r="BW139" s="20" t="s">
        <v>396</v>
      </c>
      <c r="BX139" s="20" t="s">
        <v>1885</v>
      </c>
      <c r="BY139" s="20" t="s">
        <v>1886</v>
      </c>
      <c r="BZ139" s="20" t="s">
        <v>1887</v>
      </c>
      <c r="CT139" s="19" t="s">
        <v>394</v>
      </c>
      <c r="CU139" s="20" t="s">
        <v>2224</v>
      </c>
      <c r="CV139" s="20" t="s">
        <v>396</v>
      </c>
      <c r="CW139" s="20" t="s">
        <v>396</v>
      </c>
      <c r="CX139" s="20" t="s">
        <v>2225</v>
      </c>
      <c r="CY139" s="20" t="s">
        <v>2226</v>
      </c>
      <c r="CZ139" s="20" t="s">
        <v>2227</v>
      </c>
    </row>
    <row r="140" spans="33:104" ht="20.399999999999999" thickBot="1" x14ac:dyDescent="0.35">
      <c r="AG140" s="19" t="s">
        <v>389</v>
      </c>
      <c r="AH140" s="20" t="s">
        <v>390</v>
      </c>
      <c r="AI140" s="20" t="s">
        <v>391</v>
      </c>
      <c r="AJ140" s="20" t="s">
        <v>391</v>
      </c>
      <c r="AK140" s="20" t="s">
        <v>392</v>
      </c>
      <c r="AL140" s="20" t="s">
        <v>393</v>
      </c>
      <c r="BD140" s="19" t="s">
        <v>389</v>
      </c>
      <c r="BE140" s="20" t="s">
        <v>723</v>
      </c>
      <c r="BF140" s="20" t="s">
        <v>391</v>
      </c>
      <c r="BG140" s="20" t="s">
        <v>391</v>
      </c>
      <c r="BH140" s="20" t="s">
        <v>724</v>
      </c>
      <c r="BI140" s="20" t="s">
        <v>391</v>
      </c>
      <c r="BT140" s="19" t="s">
        <v>399</v>
      </c>
      <c r="BU140" s="20" t="s">
        <v>1888</v>
      </c>
      <c r="BV140" s="20" t="s">
        <v>401</v>
      </c>
      <c r="BW140" s="20" t="s">
        <v>401</v>
      </c>
      <c r="BX140" s="20" t="s">
        <v>1889</v>
      </c>
      <c r="BY140" s="20" t="s">
        <v>1890</v>
      </c>
      <c r="BZ140" s="20" t="s">
        <v>1891</v>
      </c>
      <c r="CT140" s="19" t="s">
        <v>399</v>
      </c>
      <c r="CU140" s="20" t="s">
        <v>2228</v>
      </c>
      <c r="CV140" s="20" t="s">
        <v>401</v>
      </c>
      <c r="CW140" s="20" t="s">
        <v>401</v>
      </c>
      <c r="CX140" s="20" t="s">
        <v>2229</v>
      </c>
      <c r="CY140" s="20" t="s">
        <v>2230</v>
      </c>
      <c r="CZ140" s="20" t="s">
        <v>2231</v>
      </c>
    </row>
    <row r="141" spans="33:104" ht="20.399999999999999" thickBot="1" x14ac:dyDescent="0.35">
      <c r="AG141" s="19" t="s">
        <v>394</v>
      </c>
      <c r="AH141" s="20" t="s">
        <v>395</v>
      </c>
      <c r="AI141" s="20" t="s">
        <v>396</v>
      </c>
      <c r="AJ141" s="20" t="s">
        <v>396</v>
      </c>
      <c r="AK141" s="20" t="s">
        <v>397</v>
      </c>
      <c r="AL141" s="20" t="s">
        <v>398</v>
      </c>
      <c r="BD141" s="19" t="s">
        <v>394</v>
      </c>
      <c r="BE141" s="20" t="s">
        <v>725</v>
      </c>
      <c r="BF141" s="20" t="s">
        <v>396</v>
      </c>
      <c r="BG141" s="20" t="s">
        <v>396</v>
      </c>
      <c r="BH141" s="20" t="s">
        <v>726</v>
      </c>
      <c r="BI141" s="20" t="s">
        <v>396</v>
      </c>
      <c r="BT141" s="19" t="s">
        <v>404</v>
      </c>
      <c r="BU141" s="20" t="s">
        <v>1892</v>
      </c>
      <c r="BV141" s="20" t="s">
        <v>406</v>
      </c>
      <c r="BW141" s="20" t="s">
        <v>406</v>
      </c>
      <c r="BX141" s="20" t="s">
        <v>1893</v>
      </c>
      <c r="BY141" s="20" t="s">
        <v>1894</v>
      </c>
      <c r="BZ141" s="20" t="s">
        <v>1895</v>
      </c>
      <c r="CT141" s="19" t="s">
        <v>404</v>
      </c>
      <c r="CU141" s="20" t="s">
        <v>2232</v>
      </c>
      <c r="CV141" s="20" t="s">
        <v>406</v>
      </c>
      <c r="CW141" s="20" t="s">
        <v>406</v>
      </c>
      <c r="CX141" s="20" t="s">
        <v>2233</v>
      </c>
      <c r="CY141" s="20" t="s">
        <v>2234</v>
      </c>
      <c r="CZ141" s="20" t="s">
        <v>2235</v>
      </c>
    </row>
    <row r="142" spans="33:104" ht="20.399999999999999" thickBot="1" x14ac:dyDescent="0.35">
      <c r="AG142" s="19" t="s">
        <v>399</v>
      </c>
      <c r="AH142" s="20" t="s">
        <v>400</v>
      </c>
      <c r="AI142" s="20" t="s">
        <v>401</v>
      </c>
      <c r="AJ142" s="20" t="s">
        <v>401</v>
      </c>
      <c r="AK142" s="20" t="s">
        <v>402</v>
      </c>
      <c r="AL142" s="20" t="s">
        <v>403</v>
      </c>
      <c r="BD142" s="19" t="s">
        <v>399</v>
      </c>
      <c r="BE142" s="20" t="s">
        <v>727</v>
      </c>
      <c r="BF142" s="20" t="s">
        <v>401</v>
      </c>
      <c r="BG142" s="20" t="s">
        <v>401</v>
      </c>
      <c r="BH142" s="20" t="s">
        <v>728</v>
      </c>
      <c r="BI142" s="20" t="s">
        <v>401</v>
      </c>
      <c r="BT142" s="19" t="s">
        <v>409</v>
      </c>
      <c r="BU142" s="20" t="s">
        <v>1896</v>
      </c>
      <c r="BV142" s="20" t="s">
        <v>411</v>
      </c>
      <c r="BW142" s="20" t="s">
        <v>411</v>
      </c>
      <c r="BX142" s="20" t="s">
        <v>1897</v>
      </c>
      <c r="BY142" s="20" t="s">
        <v>1898</v>
      </c>
      <c r="BZ142" s="20" t="s">
        <v>1899</v>
      </c>
      <c r="CT142" s="19" t="s">
        <v>409</v>
      </c>
      <c r="CU142" s="20" t="s">
        <v>2236</v>
      </c>
      <c r="CV142" s="20" t="s">
        <v>411</v>
      </c>
      <c r="CW142" s="20" t="s">
        <v>411</v>
      </c>
      <c r="CX142" s="20" t="s">
        <v>2237</v>
      </c>
      <c r="CY142" s="20" t="s">
        <v>2238</v>
      </c>
      <c r="CZ142" s="20" t="s">
        <v>2239</v>
      </c>
    </row>
    <row r="143" spans="33:104" ht="20.399999999999999" thickBot="1" x14ac:dyDescent="0.35">
      <c r="AG143" s="19" t="s">
        <v>404</v>
      </c>
      <c r="AH143" s="20" t="s">
        <v>405</v>
      </c>
      <c r="AI143" s="20" t="s">
        <v>406</v>
      </c>
      <c r="AJ143" s="20" t="s">
        <v>406</v>
      </c>
      <c r="AK143" s="20" t="s">
        <v>407</v>
      </c>
      <c r="AL143" s="20" t="s">
        <v>408</v>
      </c>
      <c r="BD143" s="19" t="s">
        <v>404</v>
      </c>
      <c r="BE143" s="20" t="s">
        <v>729</v>
      </c>
      <c r="BF143" s="20" t="s">
        <v>406</v>
      </c>
      <c r="BG143" s="20" t="s">
        <v>406</v>
      </c>
      <c r="BH143" s="20" t="s">
        <v>730</v>
      </c>
      <c r="BI143" s="20" t="s">
        <v>406</v>
      </c>
      <c r="BT143" s="19" t="s">
        <v>414</v>
      </c>
      <c r="BU143" s="20" t="s">
        <v>1900</v>
      </c>
      <c r="BV143" s="20" t="s">
        <v>416</v>
      </c>
      <c r="BW143" s="20" t="s">
        <v>416</v>
      </c>
      <c r="BX143" s="20" t="s">
        <v>1901</v>
      </c>
      <c r="BY143" s="20" t="s">
        <v>1902</v>
      </c>
      <c r="BZ143" s="20" t="s">
        <v>1903</v>
      </c>
      <c r="CT143" s="19" t="s">
        <v>414</v>
      </c>
      <c r="CU143" s="20" t="s">
        <v>2240</v>
      </c>
      <c r="CV143" s="20" t="s">
        <v>416</v>
      </c>
      <c r="CW143" s="20" t="s">
        <v>416</v>
      </c>
      <c r="CX143" s="20" t="s">
        <v>2241</v>
      </c>
      <c r="CY143" s="20" t="s">
        <v>2242</v>
      </c>
      <c r="CZ143" s="20" t="s">
        <v>2243</v>
      </c>
    </row>
    <row r="144" spans="33:104" ht="20.399999999999999" thickBot="1" x14ac:dyDescent="0.35">
      <c r="AG144" s="19" t="s">
        <v>409</v>
      </c>
      <c r="AH144" s="20" t="s">
        <v>410</v>
      </c>
      <c r="AI144" s="20" t="s">
        <v>411</v>
      </c>
      <c r="AJ144" s="20" t="s">
        <v>411</v>
      </c>
      <c r="AK144" s="20" t="s">
        <v>412</v>
      </c>
      <c r="AL144" s="20" t="s">
        <v>413</v>
      </c>
      <c r="BD144" s="19" t="s">
        <v>409</v>
      </c>
      <c r="BE144" s="20" t="s">
        <v>731</v>
      </c>
      <c r="BF144" s="20" t="s">
        <v>411</v>
      </c>
      <c r="BG144" s="20" t="s">
        <v>411</v>
      </c>
      <c r="BH144" s="20" t="s">
        <v>732</v>
      </c>
      <c r="BI144" s="20" t="s">
        <v>411</v>
      </c>
      <c r="BT144" s="19" t="s">
        <v>419</v>
      </c>
      <c r="BU144" s="20" t="s">
        <v>1904</v>
      </c>
      <c r="BV144" s="20" t="s">
        <v>421</v>
      </c>
      <c r="BW144" s="20" t="s">
        <v>421</v>
      </c>
      <c r="BX144" s="20" t="s">
        <v>1905</v>
      </c>
      <c r="BY144" s="20" t="s">
        <v>1906</v>
      </c>
      <c r="BZ144" s="20" t="s">
        <v>1907</v>
      </c>
      <c r="CT144" s="19" t="s">
        <v>419</v>
      </c>
      <c r="CU144" s="20" t="s">
        <v>2244</v>
      </c>
      <c r="CV144" s="20" t="s">
        <v>421</v>
      </c>
      <c r="CW144" s="20" t="s">
        <v>421</v>
      </c>
      <c r="CX144" s="20" t="s">
        <v>2245</v>
      </c>
      <c r="CY144" s="20" t="s">
        <v>2246</v>
      </c>
      <c r="CZ144" s="20" t="s">
        <v>2247</v>
      </c>
    </row>
    <row r="145" spans="33:104" ht="20.399999999999999" thickBot="1" x14ac:dyDescent="0.35">
      <c r="AG145" s="19" t="s">
        <v>414</v>
      </c>
      <c r="AH145" s="20" t="s">
        <v>415</v>
      </c>
      <c r="AI145" s="20" t="s">
        <v>416</v>
      </c>
      <c r="AJ145" s="20" t="s">
        <v>416</v>
      </c>
      <c r="AK145" s="20" t="s">
        <v>417</v>
      </c>
      <c r="AL145" s="20" t="s">
        <v>418</v>
      </c>
      <c r="BD145" s="19" t="s">
        <v>414</v>
      </c>
      <c r="BE145" s="20" t="s">
        <v>733</v>
      </c>
      <c r="BF145" s="20" t="s">
        <v>416</v>
      </c>
      <c r="BG145" s="20" t="s">
        <v>416</v>
      </c>
      <c r="BH145" s="20" t="s">
        <v>734</v>
      </c>
      <c r="BI145" s="20" t="s">
        <v>416</v>
      </c>
      <c r="BT145" s="19" t="s">
        <v>424</v>
      </c>
      <c r="BU145" s="20" t="s">
        <v>1908</v>
      </c>
      <c r="BV145" s="20" t="s">
        <v>426</v>
      </c>
      <c r="BW145" s="20" t="s">
        <v>426</v>
      </c>
      <c r="BX145" s="20" t="s">
        <v>1909</v>
      </c>
      <c r="BY145" s="20" t="s">
        <v>1910</v>
      </c>
      <c r="BZ145" s="20" t="s">
        <v>1911</v>
      </c>
      <c r="CT145" s="19" t="s">
        <v>424</v>
      </c>
      <c r="CU145" s="20" t="s">
        <v>2248</v>
      </c>
      <c r="CV145" s="20" t="s">
        <v>426</v>
      </c>
      <c r="CW145" s="20" t="s">
        <v>426</v>
      </c>
      <c r="CX145" s="20" t="s">
        <v>2249</v>
      </c>
      <c r="CY145" s="20" t="s">
        <v>2250</v>
      </c>
      <c r="CZ145" s="20" t="s">
        <v>2251</v>
      </c>
    </row>
    <row r="146" spans="33:104" ht="20.399999999999999" thickBot="1" x14ac:dyDescent="0.35">
      <c r="AG146" s="19" t="s">
        <v>419</v>
      </c>
      <c r="AH146" s="20" t="s">
        <v>420</v>
      </c>
      <c r="AI146" s="20" t="s">
        <v>421</v>
      </c>
      <c r="AJ146" s="20" t="s">
        <v>421</v>
      </c>
      <c r="AK146" s="20" t="s">
        <v>422</v>
      </c>
      <c r="AL146" s="20" t="s">
        <v>423</v>
      </c>
      <c r="BD146" s="19" t="s">
        <v>419</v>
      </c>
      <c r="BE146" s="20" t="s">
        <v>735</v>
      </c>
      <c r="BF146" s="20" t="s">
        <v>421</v>
      </c>
      <c r="BG146" s="20" t="s">
        <v>421</v>
      </c>
      <c r="BH146" s="20" t="s">
        <v>736</v>
      </c>
      <c r="BI146" s="20" t="s">
        <v>421</v>
      </c>
      <c r="BT146" s="19" t="s">
        <v>429</v>
      </c>
      <c r="BU146" s="20" t="s">
        <v>1912</v>
      </c>
      <c r="BV146" s="20" t="s">
        <v>431</v>
      </c>
      <c r="BW146" s="20" t="s">
        <v>431</v>
      </c>
      <c r="BX146" s="20" t="s">
        <v>1913</v>
      </c>
      <c r="BY146" s="20" t="s">
        <v>1914</v>
      </c>
      <c r="BZ146" s="20" t="s">
        <v>1915</v>
      </c>
      <c r="CT146" s="19" t="s">
        <v>429</v>
      </c>
      <c r="CU146" s="20" t="s">
        <v>2252</v>
      </c>
      <c r="CV146" s="20" t="s">
        <v>431</v>
      </c>
      <c r="CW146" s="20" t="s">
        <v>431</v>
      </c>
      <c r="CX146" s="20" t="s">
        <v>2253</v>
      </c>
      <c r="CY146" s="20" t="s">
        <v>2254</v>
      </c>
      <c r="CZ146" s="20" t="s">
        <v>2255</v>
      </c>
    </row>
    <row r="147" spans="33:104" ht="20.399999999999999" thickBot="1" x14ac:dyDescent="0.35">
      <c r="AG147" s="19" t="s">
        <v>424</v>
      </c>
      <c r="AH147" s="20" t="s">
        <v>425</v>
      </c>
      <c r="AI147" s="20" t="s">
        <v>426</v>
      </c>
      <c r="AJ147" s="20" t="s">
        <v>426</v>
      </c>
      <c r="AK147" s="20" t="s">
        <v>427</v>
      </c>
      <c r="AL147" s="20" t="s">
        <v>428</v>
      </c>
      <c r="BD147" s="19" t="s">
        <v>424</v>
      </c>
      <c r="BE147" s="20" t="s">
        <v>737</v>
      </c>
      <c r="BF147" s="20" t="s">
        <v>426</v>
      </c>
      <c r="BG147" s="20" t="s">
        <v>426</v>
      </c>
      <c r="BH147" s="20" t="s">
        <v>738</v>
      </c>
      <c r="BI147" s="20" t="s">
        <v>426</v>
      </c>
      <c r="BT147" s="19" t="s">
        <v>434</v>
      </c>
      <c r="BU147" s="20" t="s">
        <v>1916</v>
      </c>
      <c r="BV147" s="20" t="s">
        <v>436</v>
      </c>
      <c r="BW147" s="20" t="s">
        <v>436</v>
      </c>
      <c r="BX147" s="20" t="s">
        <v>1917</v>
      </c>
      <c r="BY147" s="20" t="s">
        <v>1918</v>
      </c>
      <c r="BZ147" s="20" t="s">
        <v>1919</v>
      </c>
      <c r="CT147" s="19" t="s">
        <v>434</v>
      </c>
      <c r="CU147" s="20" t="s">
        <v>2256</v>
      </c>
      <c r="CV147" s="20" t="s">
        <v>436</v>
      </c>
      <c r="CW147" s="20" t="s">
        <v>436</v>
      </c>
      <c r="CX147" s="20" t="s">
        <v>2257</v>
      </c>
      <c r="CY147" s="20" t="s">
        <v>2258</v>
      </c>
      <c r="CZ147" s="20" t="s">
        <v>2259</v>
      </c>
    </row>
    <row r="148" spans="33:104" ht="20.399999999999999" thickBot="1" x14ac:dyDescent="0.35">
      <c r="AG148" s="19" t="s">
        <v>429</v>
      </c>
      <c r="AH148" s="20" t="s">
        <v>430</v>
      </c>
      <c r="AI148" s="20" t="s">
        <v>431</v>
      </c>
      <c r="AJ148" s="20" t="s">
        <v>431</v>
      </c>
      <c r="AK148" s="20" t="s">
        <v>432</v>
      </c>
      <c r="AL148" s="20" t="s">
        <v>433</v>
      </c>
      <c r="BD148" s="19" t="s">
        <v>429</v>
      </c>
      <c r="BE148" s="20" t="s">
        <v>739</v>
      </c>
      <c r="BF148" s="20" t="s">
        <v>431</v>
      </c>
      <c r="BG148" s="20" t="s">
        <v>431</v>
      </c>
      <c r="BH148" s="20" t="s">
        <v>740</v>
      </c>
      <c r="BI148" s="20" t="s">
        <v>431</v>
      </c>
      <c r="BT148" s="19" t="s">
        <v>439</v>
      </c>
      <c r="BU148" s="20" t="s">
        <v>1920</v>
      </c>
      <c r="BV148" s="20" t="s">
        <v>441</v>
      </c>
      <c r="BW148" s="20" t="s">
        <v>441</v>
      </c>
      <c r="BX148" s="20" t="s">
        <v>1921</v>
      </c>
      <c r="BY148" s="20" t="s">
        <v>1922</v>
      </c>
      <c r="BZ148" s="20" t="s">
        <v>1923</v>
      </c>
      <c r="CT148" s="19" t="s">
        <v>439</v>
      </c>
      <c r="CU148" s="20" t="s">
        <v>2260</v>
      </c>
      <c r="CV148" s="20" t="s">
        <v>441</v>
      </c>
      <c r="CW148" s="20" t="s">
        <v>441</v>
      </c>
      <c r="CX148" s="20" t="s">
        <v>2261</v>
      </c>
      <c r="CY148" s="20" t="s">
        <v>2262</v>
      </c>
      <c r="CZ148" s="20" t="s">
        <v>2263</v>
      </c>
    </row>
    <row r="149" spans="33:104" ht="20.399999999999999" thickBot="1" x14ac:dyDescent="0.35">
      <c r="AG149" s="19" t="s">
        <v>434</v>
      </c>
      <c r="AH149" s="20" t="s">
        <v>435</v>
      </c>
      <c r="AI149" s="20" t="s">
        <v>436</v>
      </c>
      <c r="AJ149" s="20" t="s">
        <v>436</v>
      </c>
      <c r="AK149" s="20" t="s">
        <v>437</v>
      </c>
      <c r="AL149" s="20" t="s">
        <v>438</v>
      </c>
      <c r="BD149" s="19" t="s">
        <v>434</v>
      </c>
      <c r="BE149" s="20" t="s">
        <v>741</v>
      </c>
      <c r="BF149" s="20" t="s">
        <v>436</v>
      </c>
      <c r="BG149" s="20" t="s">
        <v>436</v>
      </c>
      <c r="BH149" s="20" t="s">
        <v>742</v>
      </c>
      <c r="BI149" s="20" t="s">
        <v>436</v>
      </c>
      <c r="BT149" s="19" t="s">
        <v>444</v>
      </c>
      <c r="BU149" s="20" t="s">
        <v>1924</v>
      </c>
      <c r="BV149" s="20" t="s">
        <v>446</v>
      </c>
      <c r="BW149" s="20" t="s">
        <v>446</v>
      </c>
      <c r="BX149" s="20" t="s">
        <v>1925</v>
      </c>
      <c r="BY149" s="20" t="s">
        <v>1926</v>
      </c>
      <c r="BZ149" s="20" t="s">
        <v>1927</v>
      </c>
      <c r="CT149" s="19" t="s">
        <v>444</v>
      </c>
      <c r="CU149" s="20" t="s">
        <v>2264</v>
      </c>
      <c r="CV149" s="20" t="s">
        <v>446</v>
      </c>
      <c r="CW149" s="20" t="s">
        <v>446</v>
      </c>
      <c r="CX149" s="20" t="s">
        <v>2265</v>
      </c>
      <c r="CY149" s="20" t="s">
        <v>2266</v>
      </c>
      <c r="CZ149" s="20" t="s">
        <v>2267</v>
      </c>
    </row>
    <row r="150" spans="33:104" ht="20.399999999999999" thickBot="1" x14ac:dyDescent="0.35">
      <c r="AG150" s="19" t="s">
        <v>439</v>
      </c>
      <c r="AH150" s="20" t="s">
        <v>440</v>
      </c>
      <c r="AI150" s="20" t="s">
        <v>441</v>
      </c>
      <c r="AJ150" s="20" t="s">
        <v>441</v>
      </c>
      <c r="AK150" s="20" t="s">
        <v>442</v>
      </c>
      <c r="AL150" s="20" t="s">
        <v>443</v>
      </c>
      <c r="BD150" s="19" t="s">
        <v>439</v>
      </c>
      <c r="BE150" s="20" t="s">
        <v>743</v>
      </c>
      <c r="BF150" s="20" t="s">
        <v>441</v>
      </c>
      <c r="BG150" s="20" t="s">
        <v>441</v>
      </c>
      <c r="BH150" s="20" t="s">
        <v>744</v>
      </c>
      <c r="BI150" s="20" t="s">
        <v>441</v>
      </c>
      <c r="BT150" s="19" t="s">
        <v>449</v>
      </c>
      <c r="BU150" s="20" t="s">
        <v>1928</v>
      </c>
      <c r="BV150" s="20" t="s">
        <v>451</v>
      </c>
      <c r="BW150" s="20" t="s">
        <v>451</v>
      </c>
      <c r="BX150" s="20" t="s">
        <v>1929</v>
      </c>
      <c r="BY150" s="20" t="s">
        <v>1930</v>
      </c>
      <c r="BZ150" s="20" t="s">
        <v>1931</v>
      </c>
      <c r="CT150" s="19" t="s">
        <v>449</v>
      </c>
      <c r="CU150" s="20" t="s">
        <v>2268</v>
      </c>
      <c r="CV150" s="20" t="s">
        <v>451</v>
      </c>
      <c r="CW150" s="20" t="s">
        <v>451</v>
      </c>
      <c r="CX150" s="20" t="s">
        <v>2269</v>
      </c>
      <c r="CY150" s="20" t="s">
        <v>2270</v>
      </c>
      <c r="CZ150" s="20" t="s">
        <v>2271</v>
      </c>
    </row>
    <row r="151" spans="33:104" ht="20.399999999999999" thickBot="1" x14ac:dyDescent="0.35">
      <c r="AG151" s="19" t="s">
        <v>444</v>
      </c>
      <c r="AH151" s="20" t="s">
        <v>445</v>
      </c>
      <c r="AI151" s="20" t="s">
        <v>446</v>
      </c>
      <c r="AJ151" s="20" t="s">
        <v>446</v>
      </c>
      <c r="AK151" s="20" t="s">
        <v>447</v>
      </c>
      <c r="AL151" s="20" t="s">
        <v>448</v>
      </c>
      <c r="BD151" s="19" t="s">
        <v>444</v>
      </c>
      <c r="BE151" s="20" t="s">
        <v>745</v>
      </c>
      <c r="BF151" s="20" t="s">
        <v>446</v>
      </c>
      <c r="BG151" s="20" t="s">
        <v>446</v>
      </c>
      <c r="BH151" s="20" t="s">
        <v>746</v>
      </c>
      <c r="BI151" s="20" t="s">
        <v>446</v>
      </c>
      <c r="BT151" s="19" t="s">
        <v>454</v>
      </c>
      <c r="BU151" s="20" t="s">
        <v>1932</v>
      </c>
      <c r="BV151" s="20" t="s">
        <v>456</v>
      </c>
      <c r="BW151" s="20" t="s">
        <v>456</v>
      </c>
      <c r="BX151" s="20" t="s">
        <v>1933</v>
      </c>
      <c r="BY151" s="20" t="s">
        <v>1934</v>
      </c>
      <c r="BZ151" s="20" t="s">
        <v>1935</v>
      </c>
      <c r="CT151" s="19" t="s">
        <v>454</v>
      </c>
      <c r="CU151" s="20" t="s">
        <v>2272</v>
      </c>
      <c r="CV151" s="20" t="s">
        <v>456</v>
      </c>
      <c r="CW151" s="20" t="s">
        <v>456</v>
      </c>
      <c r="CX151" s="20" t="s">
        <v>2273</v>
      </c>
      <c r="CY151" s="20" t="s">
        <v>2274</v>
      </c>
      <c r="CZ151" s="20" t="s">
        <v>1955</v>
      </c>
    </row>
    <row r="152" spans="33:104" ht="20.399999999999999" thickBot="1" x14ac:dyDescent="0.35">
      <c r="AG152" s="19" t="s">
        <v>449</v>
      </c>
      <c r="AH152" s="20" t="s">
        <v>450</v>
      </c>
      <c r="AI152" s="20" t="s">
        <v>451</v>
      </c>
      <c r="AJ152" s="20" t="s">
        <v>451</v>
      </c>
      <c r="AK152" s="20" t="s">
        <v>452</v>
      </c>
      <c r="AL152" s="20" t="s">
        <v>453</v>
      </c>
      <c r="BD152" s="19" t="s">
        <v>449</v>
      </c>
      <c r="BE152" s="20" t="s">
        <v>747</v>
      </c>
      <c r="BF152" s="20" t="s">
        <v>451</v>
      </c>
      <c r="BG152" s="20" t="s">
        <v>451</v>
      </c>
      <c r="BH152" s="20" t="s">
        <v>748</v>
      </c>
      <c r="BI152" s="20" t="s">
        <v>451</v>
      </c>
      <c r="BT152" s="19" t="s">
        <v>459</v>
      </c>
      <c r="BU152" s="20" t="s">
        <v>1936</v>
      </c>
      <c r="BV152" s="20" t="s">
        <v>461</v>
      </c>
      <c r="BW152" s="20" t="s">
        <v>461</v>
      </c>
      <c r="BX152" s="20" t="s">
        <v>1937</v>
      </c>
      <c r="BY152" s="20" t="s">
        <v>1938</v>
      </c>
      <c r="BZ152" s="20" t="s">
        <v>1939</v>
      </c>
      <c r="CT152" s="19" t="s">
        <v>459</v>
      </c>
      <c r="CU152" s="20" t="s">
        <v>2275</v>
      </c>
      <c r="CV152" s="20" t="s">
        <v>461</v>
      </c>
      <c r="CW152" s="20" t="s">
        <v>461</v>
      </c>
      <c r="CX152" s="20" t="s">
        <v>2276</v>
      </c>
      <c r="CY152" s="20" t="s">
        <v>2277</v>
      </c>
      <c r="CZ152" s="20" t="s">
        <v>1959</v>
      </c>
    </row>
    <row r="153" spans="33:104" ht="20.399999999999999" thickBot="1" x14ac:dyDescent="0.35">
      <c r="AG153" s="19" t="s">
        <v>454</v>
      </c>
      <c r="AH153" s="20" t="s">
        <v>455</v>
      </c>
      <c r="AI153" s="20" t="s">
        <v>456</v>
      </c>
      <c r="AJ153" s="20" t="s">
        <v>456</v>
      </c>
      <c r="AK153" s="20" t="s">
        <v>457</v>
      </c>
      <c r="AL153" s="20" t="s">
        <v>458</v>
      </c>
      <c r="BD153" s="19" t="s">
        <v>454</v>
      </c>
      <c r="BE153" s="20" t="s">
        <v>749</v>
      </c>
      <c r="BF153" s="20" t="s">
        <v>456</v>
      </c>
      <c r="BG153" s="20" t="s">
        <v>456</v>
      </c>
      <c r="BH153" s="20" t="s">
        <v>750</v>
      </c>
      <c r="BI153" s="20" t="s">
        <v>456</v>
      </c>
      <c r="BT153" s="19" t="s">
        <v>464</v>
      </c>
      <c r="BU153" s="20" t="s">
        <v>1940</v>
      </c>
      <c r="BV153" s="20" t="s">
        <v>466</v>
      </c>
      <c r="BW153" s="20" t="s">
        <v>466</v>
      </c>
      <c r="BX153" s="20" t="s">
        <v>1941</v>
      </c>
      <c r="BY153" s="20" t="s">
        <v>1942</v>
      </c>
      <c r="BZ153" s="20" t="s">
        <v>1943</v>
      </c>
      <c r="CT153" s="19" t="s">
        <v>464</v>
      </c>
      <c r="CU153" s="20" t="s">
        <v>2278</v>
      </c>
      <c r="CV153" s="20" t="s">
        <v>466</v>
      </c>
      <c r="CW153" s="20" t="s">
        <v>466</v>
      </c>
      <c r="CX153" s="20" t="s">
        <v>2279</v>
      </c>
      <c r="CY153" s="20" t="s">
        <v>2280</v>
      </c>
      <c r="CZ153" s="20" t="s">
        <v>1963</v>
      </c>
    </row>
    <row r="154" spans="33:104" ht="20.399999999999999" thickBot="1" x14ac:dyDescent="0.35">
      <c r="AG154" s="19" t="s">
        <v>459</v>
      </c>
      <c r="AH154" s="20" t="s">
        <v>460</v>
      </c>
      <c r="AI154" s="20" t="s">
        <v>461</v>
      </c>
      <c r="AJ154" s="20" t="s">
        <v>461</v>
      </c>
      <c r="AK154" s="20" t="s">
        <v>462</v>
      </c>
      <c r="AL154" s="20" t="s">
        <v>463</v>
      </c>
      <c r="BD154" s="19" t="s">
        <v>459</v>
      </c>
      <c r="BE154" s="20" t="s">
        <v>751</v>
      </c>
      <c r="BF154" s="20" t="s">
        <v>461</v>
      </c>
      <c r="BG154" s="20" t="s">
        <v>461</v>
      </c>
      <c r="BH154" s="20" t="s">
        <v>752</v>
      </c>
      <c r="BI154" s="20" t="s">
        <v>461</v>
      </c>
      <c r="BT154" s="19" t="s">
        <v>469</v>
      </c>
      <c r="BU154" s="20" t="s">
        <v>1944</v>
      </c>
      <c r="BV154" s="20" t="s">
        <v>471</v>
      </c>
      <c r="BW154" s="20" t="s">
        <v>471</v>
      </c>
      <c r="BX154" s="20" t="s">
        <v>1945</v>
      </c>
      <c r="BY154" s="20" t="s">
        <v>1946</v>
      </c>
      <c r="BZ154" s="20" t="s">
        <v>1947</v>
      </c>
      <c r="CT154" s="19" t="s">
        <v>469</v>
      </c>
      <c r="CU154" s="20" t="s">
        <v>2281</v>
      </c>
      <c r="CV154" s="20" t="s">
        <v>471</v>
      </c>
      <c r="CW154" s="20" t="s">
        <v>471</v>
      </c>
      <c r="CX154" s="20" t="s">
        <v>2282</v>
      </c>
      <c r="CY154" s="20" t="s">
        <v>2283</v>
      </c>
      <c r="CZ154" s="20" t="s">
        <v>1967</v>
      </c>
    </row>
    <row r="155" spans="33:104" ht="20.399999999999999" thickBot="1" x14ac:dyDescent="0.35">
      <c r="AG155" s="19" t="s">
        <v>464</v>
      </c>
      <c r="AH155" s="20" t="s">
        <v>465</v>
      </c>
      <c r="AI155" s="20" t="s">
        <v>466</v>
      </c>
      <c r="AJ155" s="20" t="s">
        <v>466</v>
      </c>
      <c r="AK155" s="20" t="s">
        <v>467</v>
      </c>
      <c r="AL155" s="20" t="s">
        <v>468</v>
      </c>
      <c r="BD155" s="19" t="s">
        <v>464</v>
      </c>
      <c r="BE155" s="20" t="s">
        <v>753</v>
      </c>
      <c r="BF155" s="20" t="s">
        <v>466</v>
      </c>
      <c r="BG155" s="20" t="s">
        <v>466</v>
      </c>
      <c r="BH155" s="20" t="s">
        <v>754</v>
      </c>
      <c r="BI155" s="20" t="s">
        <v>466</v>
      </c>
      <c r="BT155" s="19" t="s">
        <v>474</v>
      </c>
      <c r="BU155" s="20" t="s">
        <v>1948</v>
      </c>
      <c r="BV155" s="20" t="s">
        <v>476</v>
      </c>
      <c r="BW155" s="20" t="s">
        <v>476</v>
      </c>
      <c r="BX155" s="20" t="s">
        <v>1949</v>
      </c>
      <c r="BY155" s="20" t="s">
        <v>1950</v>
      </c>
      <c r="BZ155" s="20" t="s">
        <v>1951</v>
      </c>
      <c r="CT155" s="19" t="s">
        <v>474</v>
      </c>
      <c r="CU155" s="20" t="s">
        <v>2284</v>
      </c>
      <c r="CV155" s="20" t="s">
        <v>476</v>
      </c>
      <c r="CW155" s="20" t="s">
        <v>476</v>
      </c>
      <c r="CX155" s="20" t="s">
        <v>2285</v>
      </c>
      <c r="CY155" s="20" t="s">
        <v>2286</v>
      </c>
      <c r="CZ155" s="20" t="s">
        <v>476</v>
      </c>
    </row>
    <row r="156" spans="33:104" ht="20.399999999999999" thickBot="1" x14ac:dyDescent="0.35">
      <c r="AG156" s="19" t="s">
        <v>469</v>
      </c>
      <c r="AH156" s="20" t="s">
        <v>470</v>
      </c>
      <c r="AI156" s="20" t="s">
        <v>471</v>
      </c>
      <c r="AJ156" s="20" t="s">
        <v>471</v>
      </c>
      <c r="AK156" s="20" t="s">
        <v>472</v>
      </c>
      <c r="AL156" s="20" t="s">
        <v>473</v>
      </c>
      <c r="BD156" s="19" t="s">
        <v>469</v>
      </c>
      <c r="BE156" s="20" t="s">
        <v>755</v>
      </c>
      <c r="BF156" s="20" t="s">
        <v>471</v>
      </c>
      <c r="BG156" s="20" t="s">
        <v>471</v>
      </c>
      <c r="BH156" s="20" t="s">
        <v>756</v>
      </c>
      <c r="BI156" s="20" t="s">
        <v>471</v>
      </c>
      <c r="BT156" s="19" t="s">
        <v>479</v>
      </c>
      <c r="BU156" s="20" t="s">
        <v>1952</v>
      </c>
      <c r="BV156" s="20" t="s">
        <v>481</v>
      </c>
      <c r="BW156" s="20" t="s">
        <v>481</v>
      </c>
      <c r="BX156" s="20" t="s">
        <v>1953</v>
      </c>
      <c r="BY156" s="20" t="s">
        <v>1954</v>
      </c>
      <c r="BZ156" s="20" t="s">
        <v>1955</v>
      </c>
      <c r="CT156" s="19" t="s">
        <v>479</v>
      </c>
      <c r="CU156" s="20" t="s">
        <v>2287</v>
      </c>
      <c r="CV156" s="20" t="s">
        <v>481</v>
      </c>
      <c r="CW156" s="20" t="s">
        <v>481</v>
      </c>
      <c r="CX156" s="20" t="s">
        <v>2288</v>
      </c>
      <c r="CY156" s="20" t="s">
        <v>2289</v>
      </c>
      <c r="CZ156" s="20" t="s">
        <v>481</v>
      </c>
    </row>
    <row r="157" spans="33:104" ht="20.399999999999999" thickBot="1" x14ac:dyDescent="0.35">
      <c r="AG157" s="19" t="s">
        <v>474</v>
      </c>
      <c r="AH157" s="20" t="s">
        <v>475</v>
      </c>
      <c r="AI157" s="20" t="s">
        <v>476</v>
      </c>
      <c r="AJ157" s="20" t="s">
        <v>476</v>
      </c>
      <c r="AK157" s="20" t="s">
        <v>477</v>
      </c>
      <c r="AL157" s="20" t="s">
        <v>478</v>
      </c>
      <c r="BD157" s="19" t="s">
        <v>474</v>
      </c>
      <c r="BE157" s="20" t="s">
        <v>757</v>
      </c>
      <c r="BF157" s="20" t="s">
        <v>476</v>
      </c>
      <c r="BG157" s="20" t="s">
        <v>476</v>
      </c>
      <c r="BH157" s="20" t="s">
        <v>758</v>
      </c>
      <c r="BI157" s="20" t="s">
        <v>476</v>
      </c>
      <c r="BT157" s="19" t="s">
        <v>484</v>
      </c>
      <c r="BU157" s="20" t="s">
        <v>1956</v>
      </c>
      <c r="BV157" s="20" t="s">
        <v>486</v>
      </c>
      <c r="BW157" s="20" t="s">
        <v>486</v>
      </c>
      <c r="BX157" s="20" t="s">
        <v>1957</v>
      </c>
      <c r="BY157" s="20" t="s">
        <v>1958</v>
      </c>
      <c r="BZ157" s="20" t="s">
        <v>1959</v>
      </c>
      <c r="CT157" s="19" t="s">
        <v>484</v>
      </c>
      <c r="CU157" s="20" t="s">
        <v>2290</v>
      </c>
      <c r="CV157" s="20" t="s">
        <v>486</v>
      </c>
      <c r="CW157" s="20" t="s">
        <v>486</v>
      </c>
      <c r="CX157" s="20" t="s">
        <v>2291</v>
      </c>
      <c r="CY157" s="20" t="s">
        <v>2292</v>
      </c>
      <c r="CZ157" s="20" t="s">
        <v>486</v>
      </c>
    </row>
    <row r="158" spans="33:104" ht="20.399999999999999" thickBot="1" x14ac:dyDescent="0.35">
      <c r="AG158" s="19" t="s">
        <v>479</v>
      </c>
      <c r="AH158" s="20" t="s">
        <v>480</v>
      </c>
      <c r="AI158" s="20" t="s">
        <v>481</v>
      </c>
      <c r="AJ158" s="20" t="s">
        <v>481</v>
      </c>
      <c r="AK158" s="20" t="s">
        <v>482</v>
      </c>
      <c r="AL158" s="20" t="s">
        <v>483</v>
      </c>
      <c r="BD158" s="19" t="s">
        <v>479</v>
      </c>
      <c r="BE158" s="20" t="s">
        <v>759</v>
      </c>
      <c r="BF158" s="20" t="s">
        <v>481</v>
      </c>
      <c r="BG158" s="20" t="s">
        <v>481</v>
      </c>
      <c r="BH158" s="20" t="s">
        <v>760</v>
      </c>
      <c r="BI158" s="20" t="s">
        <v>481</v>
      </c>
      <c r="BT158" s="19" t="s">
        <v>489</v>
      </c>
      <c r="BU158" s="20" t="s">
        <v>1960</v>
      </c>
      <c r="BV158" s="20" t="s">
        <v>491</v>
      </c>
      <c r="BW158" s="20" t="s">
        <v>491</v>
      </c>
      <c r="BX158" s="20" t="s">
        <v>1961</v>
      </c>
      <c r="BY158" s="20" t="s">
        <v>1962</v>
      </c>
      <c r="BZ158" s="20" t="s">
        <v>1963</v>
      </c>
      <c r="CT158" s="19" t="s">
        <v>489</v>
      </c>
      <c r="CU158" s="20" t="s">
        <v>2293</v>
      </c>
      <c r="CV158" s="20" t="s">
        <v>491</v>
      </c>
      <c r="CW158" s="20" t="s">
        <v>491</v>
      </c>
      <c r="CX158" s="20" t="s">
        <v>2294</v>
      </c>
      <c r="CY158" s="20" t="s">
        <v>2295</v>
      </c>
      <c r="CZ158" s="20" t="s">
        <v>491</v>
      </c>
    </row>
    <row r="159" spans="33:104" ht="20.399999999999999" thickBot="1" x14ac:dyDescent="0.35">
      <c r="AG159" s="19" t="s">
        <v>484</v>
      </c>
      <c r="AH159" s="20" t="s">
        <v>485</v>
      </c>
      <c r="AI159" s="20" t="s">
        <v>486</v>
      </c>
      <c r="AJ159" s="20" t="s">
        <v>486</v>
      </c>
      <c r="AK159" s="20" t="s">
        <v>487</v>
      </c>
      <c r="AL159" s="20" t="s">
        <v>488</v>
      </c>
      <c r="BD159" s="19" t="s">
        <v>484</v>
      </c>
      <c r="BE159" s="20" t="s">
        <v>761</v>
      </c>
      <c r="BF159" s="20" t="s">
        <v>486</v>
      </c>
      <c r="BG159" s="20" t="s">
        <v>486</v>
      </c>
      <c r="BH159" s="20" t="s">
        <v>762</v>
      </c>
      <c r="BI159" s="20" t="s">
        <v>486</v>
      </c>
      <c r="BT159" s="19" t="s">
        <v>494</v>
      </c>
      <c r="BU159" s="20" t="s">
        <v>1964</v>
      </c>
      <c r="BV159" s="20" t="s">
        <v>496</v>
      </c>
      <c r="BW159" s="20" t="s">
        <v>496</v>
      </c>
      <c r="BX159" s="20" t="s">
        <v>1965</v>
      </c>
      <c r="BY159" s="20" t="s">
        <v>1966</v>
      </c>
      <c r="BZ159" s="20" t="s">
        <v>1967</v>
      </c>
      <c r="CT159" s="19" t="s">
        <v>494</v>
      </c>
      <c r="CU159" s="20" t="s">
        <v>2296</v>
      </c>
      <c r="CV159" s="20" t="s">
        <v>496</v>
      </c>
      <c r="CW159" s="20" t="s">
        <v>496</v>
      </c>
      <c r="CX159" s="20" t="s">
        <v>2297</v>
      </c>
      <c r="CY159" s="20" t="s">
        <v>2298</v>
      </c>
      <c r="CZ159" s="20" t="s">
        <v>496</v>
      </c>
    </row>
    <row r="160" spans="33:104" ht="20.399999999999999" thickBot="1" x14ac:dyDescent="0.35">
      <c r="AG160" s="19" t="s">
        <v>489</v>
      </c>
      <c r="AH160" s="20" t="s">
        <v>490</v>
      </c>
      <c r="AI160" s="20" t="s">
        <v>491</v>
      </c>
      <c r="AJ160" s="20" t="s">
        <v>491</v>
      </c>
      <c r="AK160" s="20" t="s">
        <v>492</v>
      </c>
      <c r="AL160" s="20" t="s">
        <v>493</v>
      </c>
      <c r="BD160" s="19" t="s">
        <v>489</v>
      </c>
      <c r="BE160" s="20" t="s">
        <v>763</v>
      </c>
      <c r="BF160" s="20" t="s">
        <v>491</v>
      </c>
      <c r="BG160" s="20" t="s">
        <v>491</v>
      </c>
      <c r="BH160" s="20" t="s">
        <v>764</v>
      </c>
      <c r="BI160" s="20" t="s">
        <v>491</v>
      </c>
      <c r="BT160" s="19" t="s">
        <v>499</v>
      </c>
      <c r="BU160" s="20" t="s">
        <v>1968</v>
      </c>
      <c r="BV160" s="20" t="s">
        <v>501</v>
      </c>
      <c r="BW160" s="20" t="s">
        <v>501</v>
      </c>
      <c r="BX160" s="20" t="s">
        <v>1969</v>
      </c>
      <c r="BY160" s="20" t="s">
        <v>1970</v>
      </c>
      <c r="BZ160" s="20" t="s">
        <v>1971</v>
      </c>
      <c r="CT160" s="19" t="s">
        <v>499</v>
      </c>
      <c r="CU160" s="20" t="s">
        <v>2299</v>
      </c>
      <c r="CV160" s="20" t="s">
        <v>501</v>
      </c>
      <c r="CW160" s="20" t="s">
        <v>501</v>
      </c>
      <c r="CX160" s="20" t="s">
        <v>2300</v>
      </c>
      <c r="CY160" s="20" t="s">
        <v>2301</v>
      </c>
      <c r="CZ160" s="20" t="s">
        <v>501</v>
      </c>
    </row>
    <row r="161" spans="33:104" ht="20.399999999999999" thickBot="1" x14ac:dyDescent="0.35">
      <c r="AG161" s="19" t="s">
        <v>494</v>
      </c>
      <c r="AH161" s="20" t="s">
        <v>495</v>
      </c>
      <c r="AI161" s="20" t="s">
        <v>496</v>
      </c>
      <c r="AJ161" s="20" t="s">
        <v>496</v>
      </c>
      <c r="AK161" s="20" t="s">
        <v>497</v>
      </c>
      <c r="AL161" s="20" t="s">
        <v>498</v>
      </c>
      <c r="BD161" s="19" t="s">
        <v>494</v>
      </c>
      <c r="BE161" s="20" t="s">
        <v>765</v>
      </c>
      <c r="BF161" s="20" t="s">
        <v>496</v>
      </c>
      <c r="BG161" s="20" t="s">
        <v>496</v>
      </c>
      <c r="BH161" s="20" t="s">
        <v>766</v>
      </c>
      <c r="BI161" s="20" t="s">
        <v>496</v>
      </c>
      <c r="BT161" s="19" t="s">
        <v>504</v>
      </c>
      <c r="BU161" s="20" t="s">
        <v>1972</v>
      </c>
      <c r="BV161" s="20" t="s">
        <v>506</v>
      </c>
      <c r="BW161" s="20" t="s">
        <v>506</v>
      </c>
      <c r="BX161" s="20" t="s">
        <v>1973</v>
      </c>
      <c r="BY161" s="20" t="s">
        <v>1974</v>
      </c>
      <c r="BZ161" s="20" t="s">
        <v>1975</v>
      </c>
      <c r="CT161" s="19" t="s">
        <v>504</v>
      </c>
      <c r="CU161" s="20" t="s">
        <v>2302</v>
      </c>
      <c r="CV161" s="20" t="s">
        <v>506</v>
      </c>
      <c r="CW161" s="20" t="s">
        <v>506</v>
      </c>
      <c r="CX161" s="20" t="s">
        <v>2303</v>
      </c>
      <c r="CY161" s="20" t="s">
        <v>2304</v>
      </c>
      <c r="CZ161" s="20" t="s">
        <v>506</v>
      </c>
    </row>
    <row r="162" spans="33:104" ht="20.399999999999999" thickBot="1" x14ac:dyDescent="0.35">
      <c r="AG162" s="19" t="s">
        <v>499</v>
      </c>
      <c r="AH162" s="20" t="s">
        <v>500</v>
      </c>
      <c r="AI162" s="20" t="s">
        <v>501</v>
      </c>
      <c r="AJ162" s="20" t="s">
        <v>501</v>
      </c>
      <c r="AK162" s="20" t="s">
        <v>502</v>
      </c>
      <c r="AL162" s="20" t="s">
        <v>503</v>
      </c>
      <c r="BD162" s="19" t="s">
        <v>499</v>
      </c>
      <c r="BE162" s="20" t="s">
        <v>767</v>
      </c>
      <c r="BF162" s="20" t="s">
        <v>501</v>
      </c>
      <c r="BG162" s="20" t="s">
        <v>501</v>
      </c>
      <c r="BH162" s="20" t="s">
        <v>768</v>
      </c>
      <c r="BI162" s="20" t="s">
        <v>501</v>
      </c>
      <c r="BT162" s="19" t="s">
        <v>509</v>
      </c>
      <c r="BU162" s="20" t="s">
        <v>1976</v>
      </c>
      <c r="BV162" s="20" t="s">
        <v>511</v>
      </c>
      <c r="BW162" s="20" t="s">
        <v>511</v>
      </c>
      <c r="BX162" s="20" t="s">
        <v>1977</v>
      </c>
      <c r="BY162" s="20" t="s">
        <v>1978</v>
      </c>
      <c r="BZ162" s="20" t="s">
        <v>486</v>
      </c>
      <c r="CT162" s="19" t="s">
        <v>509</v>
      </c>
      <c r="CU162" s="20" t="s">
        <v>2305</v>
      </c>
      <c r="CV162" s="20" t="s">
        <v>511</v>
      </c>
      <c r="CW162" s="20" t="s">
        <v>511</v>
      </c>
      <c r="CX162" s="20" t="s">
        <v>2306</v>
      </c>
      <c r="CY162" s="20" t="s">
        <v>2307</v>
      </c>
      <c r="CZ162" s="20" t="s">
        <v>511</v>
      </c>
    </row>
    <row r="163" spans="33:104" ht="20.399999999999999" thickBot="1" x14ac:dyDescent="0.35">
      <c r="AG163" s="19" t="s">
        <v>504</v>
      </c>
      <c r="AH163" s="20" t="s">
        <v>505</v>
      </c>
      <c r="AI163" s="20" t="s">
        <v>506</v>
      </c>
      <c r="AJ163" s="20" t="s">
        <v>506</v>
      </c>
      <c r="AK163" s="20" t="s">
        <v>507</v>
      </c>
      <c r="AL163" s="20" t="s">
        <v>508</v>
      </c>
      <c r="BD163" s="19" t="s">
        <v>504</v>
      </c>
      <c r="BE163" s="20" t="s">
        <v>769</v>
      </c>
      <c r="BF163" s="20" t="s">
        <v>506</v>
      </c>
      <c r="BG163" s="20" t="s">
        <v>506</v>
      </c>
      <c r="BH163" s="20" t="s">
        <v>770</v>
      </c>
      <c r="BI163" s="20" t="s">
        <v>506</v>
      </c>
      <c r="BT163" s="19" t="s">
        <v>514</v>
      </c>
      <c r="BU163" s="20" t="s">
        <v>1979</v>
      </c>
      <c r="BV163" s="20" t="s">
        <v>516</v>
      </c>
      <c r="BW163" s="20" t="s">
        <v>516</v>
      </c>
      <c r="BX163" s="20" t="s">
        <v>1980</v>
      </c>
      <c r="BY163" s="20" t="s">
        <v>1981</v>
      </c>
      <c r="BZ163" s="20" t="s">
        <v>491</v>
      </c>
      <c r="CT163" s="19" t="s">
        <v>514</v>
      </c>
      <c r="CU163" s="20" t="s">
        <v>2308</v>
      </c>
      <c r="CV163" s="20" t="s">
        <v>516</v>
      </c>
      <c r="CW163" s="20" t="s">
        <v>516</v>
      </c>
      <c r="CX163" s="20" t="s">
        <v>2309</v>
      </c>
      <c r="CY163" s="20" t="s">
        <v>2310</v>
      </c>
      <c r="CZ163" s="20" t="s">
        <v>516</v>
      </c>
    </row>
    <row r="164" spans="33:104" ht="20.399999999999999" thickBot="1" x14ac:dyDescent="0.35">
      <c r="AG164" s="19" t="s">
        <v>509</v>
      </c>
      <c r="AH164" s="20" t="s">
        <v>510</v>
      </c>
      <c r="AI164" s="20" t="s">
        <v>511</v>
      </c>
      <c r="AJ164" s="20" t="s">
        <v>511</v>
      </c>
      <c r="AK164" s="20" t="s">
        <v>512</v>
      </c>
      <c r="AL164" s="20" t="s">
        <v>513</v>
      </c>
      <c r="BD164" s="19" t="s">
        <v>509</v>
      </c>
      <c r="BE164" s="20" t="s">
        <v>771</v>
      </c>
      <c r="BF164" s="20" t="s">
        <v>511</v>
      </c>
      <c r="BG164" s="20" t="s">
        <v>511</v>
      </c>
      <c r="BH164" s="20" t="s">
        <v>772</v>
      </c>
      <c r="BI164" s="20" t="s">
        <v>511</v>
      </c>
      <c r="BT164" s="19" t="s">
        <v>519</v>
      </c>
      <c r="BU164" s="20" t="s">
        <v>1982</v>
      </c>
      <c r="BV164" s="20" t="s">
        <v>521</v>
      </c>
      <c r="BW164" s="20" t="s">
        <v>521</v>
      </c>
      <c r="BX164" s="20" t="s">
        <v>1983</v>
      </c>
      <c r="BY164" s="20" t="s">
        <v>1984</v>
      </c>
      <c r="BZ164" s="20" t="s">
        <v>496</v>
      </c>
      <c r="CT164" s="19" t="s">
        <v>519</v>
      </c>
      <c r="CU164" s="20" t="s">
        <v>2311</v>
      </c>
      <c r="CV164" s="20" t="s">
        <v>521</v>
      </c>
      <c r="CW164" s="20" t="s">
        <v>521</v>
      </c>
      <c r="CX164" s="20" t="s">
        <v>2312</v>
      </c>
      <c r="CY164" s="20" t="s">
        <v>2313</v>
      </c>
      <c r="CZ164" s="20" t="s">
        <v>521</v>
      </c>
    </row>
    <row r="165" spans="33:104" ht="20.399999999999999" thickBot="1" x14ac:dyDescent="0.35">
      <c r="AG165" s="19" t="s">
        <v>514</v>
      </c>
      <c r="AH165" s="20" t="s">
        <v>515</v>
      </c>
      <c r="AI165" s="20" t="s">
        <v>516</v>
      </c>
      <c r="AJ165" s="20" t="s">
        <v>516</v>
      </c>
      <c r="AK165" s="20" t="s">
        <v>517</v>
      </c>
      <c r="AL165" s="20" t="s">
        <v>518</v>
      </c>
      <c r="BD165" s="19" t="s">
        <v>514</v>
      </c>
      <c r="BE165" s="20" t="s">
        <v>773</v>
      </c>
      <c r="BF165" s="20" t="s">
        <v>516</v>
      </c>
      <c r="BG165" s="20" t="s">
        <v>516</v>
      </c>
      <c r="BH165" s="20" t="s">
        <v>774</v>
      </c>
      <c r="BI165" s="20" t="s">
        <v>516</v>
      </c>
      <c r="BT165" s="19" t="s">
        <v>524</v>
      </c>
      <c r="BU165" s="20" t="s">
        <v>525</v>
      </c>
      <c r="BV165" s="20" t="s">
        <v>525</v>
      </c>
      <c r="BW165" s="20" t="s">
        <v>525</v>
      </c>
      <c r="BX165" s="20" t="s">
        <v>1985</v>
      </c>
      <c r="BY165" s="20" t="s">
        <v>1986</v>
      </c>
      <c r="BZ165" s="20" t="s">
        <v>501</v>
      </c>
      <c r="CT165" s="19" t="s">
        <v>524</v>
      </c>
      <c r="CU165" s="20" t="s">
        <v>2314</v>
      </c>
      <c r="CV165" s="20" t="s">
        <v>525</v>
      </c>
      <c r="CW165" s="20" t="s">
        <v>525</v>
      </c>
      <c r="CX165" s="20" t="s">
        <v>2315</v>
      </c>
      <c r="CY165" s="20" t="s">
        <v>2316</v>
      </c>
      <c r="CZ165" s="20" t="s">
        <v>525</v>
      </c>
    </row>
    <row r="166" spans="33:104" ht="20.399999999999999" thickBot="1" x14ac:dyDescent="0.35">
      <c r="AG166" s="19" t="s">
        <v>519</v>
      </c>
      <c r="AH166" s="20" t="s">
        <v>520</v>
      </c>
      <c r="AI166" s="20" t="s">
        <v>521</v>
      </c>
      <c r="AJ166" s="20" t="s">
        <v>521</v>
      </c>
      <c r="AK166" s="20" t="s">
        <v>522</v>
      </c>
      <c r="AL166" s="20" t="s">
        <v>523</v>
      </c>
      <c r="BD166" s="19" t="s">
        <v>519</v>
      </c>
      <c r="BE166" s="20" t="s">
        <v>775</v>
      </c>
      <c r="BF166" s="20" t="s">
        <v>521</v>
      </c>
      <c r="BG166" s="20" t="s">
        <v>521</v>
      </c>
      <c r="BH166" s="20" t="s">
        <v>776</v>
      </c>
      <c r="BI166" s="20" t="s">
        <v>521</v>
      </c>
      <c r="BT166" s="19" t="s">
        <v>528</v>
      </c>
      <c r="BU166" s="20" t="s">
        <v>529</v>
      </c>
      <c r="BV166" s="20" t="s">
        <v>529</v>
      </c>
      <c r="BW166" s="20" t="s">
        <v>529</v>
      </c>
      <c r="BX166" s="20" t="s">
        <v>1987</v>
      </c>
      <c r="BY166" s="20" t="s">
        <v>1988</v>
      </c>
      <c r="BZ166" s="20" t="s">
        <v>529</v>
      </c>
      <c r="CT166" s="19" t="s">
        <v>528</v>
      </c>
      <c r="CU166" s="20" t="s">
        <v>2317</v>
      </c>
      <c r="CV166" s="20" t="s">
        <v>529</v>
      </c>
      <c r="CW166" s="20" t="s">
        <v>529</v>
      </c>
      <c r="CX166" s="20" t="s">
        <v>2318</v>
      </c>
      <c r="CY166" s="20" t="s">
        <v>2319</v>
      </c>
      <c r="CZ166" s="20" t="s">
        <v>529</v>
      </c>
    </row>
    <row r="167" spans="33:104" ht="15" thickBot="1" x14ac:dyDescent="0.35">
      <c r="AG167" s="19" t="s">
        <v>524</v>
      </c>
      <c r="AH167" s="20" t="s">
        <v>491</v>
      </c>
      <c r="AI167" s="20" t="s">
        <v>525</v>
      </c>
      <c r="AJ167" s="20" t="s">
        <v>525</v>
      </c>
      <c r="AK167" s="20" t="s">
        <v>526</v>
      </c>
      <c r="AL167" s="20" t="s">
        <v>527</v>
      </c>
      <c r="BD167" s="19" t="s">
        <v>524</v>
      </c>
      <c r="BE167" s="20" t="s">
        <v>777</v>
      </c>
      <c r="BF167" s="20" t="s">
        <v>525</v>
      </c>
      <c r="BG167" s="20" t="s">
        <v>525</v>
      </c>
      <c r="BH167" s="20" t="s">
        <v>778</v>
      </c>
      <c r="BI167" s="20" t="s">
        <v>525</v>
      </c>
      <c r="BT167" s="19" t="s">
        <v>532</v>
      </c>
      <c r="BU167" s="20" t="s">
        <v>533</v>
      </c>
      <c r="BV167" s="20" t="s">
        <v>533</v>
      </c>
      <c r="BW167" s="20" t="s">
        <v>533</v>
      </c>
      <c r="BX167" s="20" t="s">
        <v>1989</v>
      </c>
      <c r="BY167" s="20" t="s">
        <v>1990</v>
      </c>
      <c r="BZ167" s="20" t="s">
        <v>533</v>
      </c>
      <c r="CT167" s="19" t="s">
        <v>532</v>
      </c>
      <c r="CU167" s="20" t="s">
        <v>2320</v>
      </c>
      <c r="CV167" s="20" t="s">
        <v>533</v>
      </c>
      <c r="CW167" s="20" t="s">
        <v>533</v>
      </c>
      <c r="CX167" s="20" t="s">
        <v>2321</v>
      </c>
      <c r="CY167" s="20" t="s">
        <v>2322</v>
      </c>
      <c r="CZ167" s="20" t="s">
        <v>533</v>
      </c>
    </row>
    <row r="168" spans="33:104" ht="15" thickBot="1" x14ac:dyDescent="0.35">
      <c r="AG168" s="19" t="s">
        <v>528</v>
      </c>
      <c r="AH168" s="20" t="s">
        <v>496</v>
      </c>
      <c r="AI168" s="20" t="s">
        <v>529</v>
      </c>
      <c r="AJ168" s="20" t="s">
        <v>529</v>
      </c>
      <c r="AK168" s="20" t="s">
        <v>530</v>
      </c>
      <c r="AL168" s="20" t="s">
        <v>531</v>
      </c>
      <c r="BD168" s="19" t="s">
        <v>528</v>
      </c>
      <c r="BE168" s="20" t="s">
        <v>779</v>
      </c>
      <c r="BF168" s="20" t="s">
        <v>529</v>
      </c>
      <c r="BG168" s="20" t="s">
        <v>529</v>
      </c>
      <c r="BH168" s="20" t="s">
        <v>780</v>
      </c>
      <c r="BI168" s="20" t="s">
        <v>529</v>
      </c>
      <c r="BT168" s="19" t="s">
        <v>536</v>
      </c>
      <c r="BU168" s="20" t="s">
        <v>537</v>
      </c>
      <c r="BV168" s="20" t="s">
        <v>537</v>
      </c>
      <c r="BW168" s="20" t="s">
        <v>537</v>
      </c>
      <c r="BX168" s="20" t="s">
        <v>1991</v>
      </c>
      <c r="BY168" s="20" t="s">
        <v>1992</v>
      </c>
      <c r="BZ168" s="20" t="s">
        <v>537</v>
      </c>
      <c r="CT168" s="19" t="s">
        <v>536</v>
      </c>
      <c r="CU168" s="20" t="s">
        <v>2323</v>
      </c>
      <c r="CV168" s="20" t="s">
        <v>537</v>
      </c>
      <c r="CW168" s="20" t="s">
        <v>537</v>
      </c>
      <c r="CX168" s="20" t="s">
        <v>2324</v>
      </c>
      <c r="CY168" s="20" t="s">
        <v>2325</v>
      </c>
      <c r="CZ168" s="20" t="s">
        <v>537</v>
      </c>
    </row>
    <row r="169" spans="33:104" ht="15" thickBot="1" x14ac:dyDescent="0.35">
      <c r="AG169" s="19" t="s">
        <v>532</v>
      </c>
      <c r="AH169" s="20" t="s">
        <v>501</v>
      </c>
      <c r="AI169" s="20" t="s">
        <v>533</v>
      </c>
      <c r="AJ169" s="20" t="s">
        <v>533</v>
      </c>
      <c r="AK169" s="20" t="s">
        <v>534</v>
      </c>
      <c r="AL169" s="20" t="s">
        <v>535</v>
      </c>
      <c r="BD169" s="19" t="s">
        <v>532</v>
      </c>
      <c r="BE169" s="20" t="s">
        <v>781</v>
      </c>
      <c r="BF169" s="20" t="s">
        <v>533</v>
      </c>
      <c r="BG169" s="20" t="s">
        <v>533</v>
      </c>
      <c r="BH169" s="20" t="s">
        <v>782</v>
      </c>
      <c r="BI169" s="20" t="s">
        <v>533</v>
      </c>
      <c r="BT169" s="19" t="s">
        <v>540</v>
      </c>
      <c r="BU169" s="20" t="s">
        <v>541</v>
      </c>
      <c r="BV169" s="20" t="s">
        <v>541</v>
      </c>
      <c r="BW169" s="20" t="s">
        <v>541</v>
      </c>
      <c r="BX169" s="20" t="s">
        <v>1993</v>
      </c>
      <c r="BY169" s="20" t="s">
        <v>1994</v>
      </c>
      <c r="BZ169" s="20" t="s">
        <v>541</v>
      </c>
      <c r="CT169" s="19" t="s">
        <v>540</v>
      </c>
      <c r="CU169" s="20" t="s">
        <v>2326</v>
      </c>
      <c r="CV169" s="20" t="s">
        <v>541</v>
      </c>
      <c r="CW169" s="20" t="s">
        <v>541</v>
      </c>
      <c r="CX169" s="20" t="s">
        <v>2327</v>
      </c>
      <c r="CY169" s="20" t="s">
        <v>2328</v>
      </c>
      <c r="CZ169" s="20" t="s">
        <v>541</v>
      </c>
    </row>
    <row r="170" spans="33:104" ht="15" thickBot="1" x14ac:dyDescent="0.35">
      <c r="AG170" s="19" t="s">
        <v>536</v>
      </c>
      <c r="AH170" s="20" t="s">
        <v>537</v>
      </c>
      <c r="AI170" s="20" t="s">
        <v>537</v>
      </c>
      <c r="AJ170" s="20" t="s">
        <v>537</v>
      </c>
      <c r="AK170" s="20" t="s">
        <v>538</v>
      </c>
      <c r="AL170" s="20" t="s">
        <v>539</v>
      </c>
      <c r="BD170" s="19" t="s">
        <v>536</v>
      </c>
      <c r="BE170" s="20" t="s">
        <v>783</v>
      </c>
      <c r="BF170" s="20" t="s">
        <v>537</v>
      </c>
      <c r="BG170" s="20" t="s">
        <v>537</v>
      </c>
      <c r="BH170" s="20" t="s">
        <v>784</v>
      </c>
      <c r="BI170" s="20" t="s">
        <v>537</v>
      </c>
      <c r="BT170" s="19" t="s">
        <v>544</v>
      </c>
      <c r="BU170" s="20" t="s">
        <v>545</v>
      </c>
      <c r="BV170" s="20" t="s">
        <v>545</v>
      </c>
      <c r="BW170" s="20" t="s">
        <v>545</v>
      </c>
      <c r="BX170" s="20" t="s">
        <v>1995</v>
      </c>
      <c r="BY170" s="20" t="s">
        <v>1996</v>
      </c>
      <c r="BZ170" s="20" t="s">
        <v>545</v>
      </c>
      <c r="CT170" s="19" t="s">
        <v>544</v>
      </c>
      <c r="CU170" s="20" t="s">
        <v>2329</v>
      </c>
      <c r="CV170" s="20" t="s">
        <v>545</v>
      </c>
      <c r="CW170" s="20" t="s">
        <v>545</v>
      </c>
      <c r="CX170" s="20" t="s">
        <v>2330</v>
      </c>
      <c r="CY170" s="20" t="s">
        <v>2331</v>
      </c>
      <c r="CZ170" s="20" t="s">
        <v>545</v>
      </c>
    </row>
    <row r="171" spans="33:104" ht="15" thickBot="1" x14ac:dyDescent="0.35">
      <c r="AG171" s="19" t="s">
        <v>540</v>
      </c>
      <c r="AH171" s="20" t="s">
        <v>541</v>
      </c>
      <c r="AI171" s="20" t="s">
        <v>541</v>
      </c>
      <c r="AJ171" s="20" t="s">
        <v>541</v>
      </c>
      <c r="AK171" s="20" t="s">
        <v>542</v>
      </c>
      <c r="AL171" s="20" t="s">
        <v>543</v>
      </c>
      <c r="BD171" s="19" t="s">
        <v>540</v>
      </c>
      <c r="BE171" s="20" t="s">
        <v>785</v>
      </c>
      <c r="BF171" s="20" t="s">
        <v>541</v>
      </c>
      <c r="BG171" s="20" t="s">
        <v>541</v>
      </c>
      <c r="BH171" s="20" t="s">
        <v>786</v>
      </c>
      <c r="BI171" s="20" t="s">
        <v>541</v>
      </c>
      <c r="BT171" s="19" t="s">
        <v>548</v>
      </c>
      <c r="BU171" s="20" t="s">
        <v>549</v>
      </c>
      <c r="BV171" s="20" t="s">
        <v>549</v>
      </c>
      <c r="BW171" s="20" t="s">
        <v>549</v>
      </c>
      <c r="BX171" s="20" t="s">
        <v>549</v>
      </c>
      <c r="BY171" s="20" t="s">
        <v>1997</v>
      </c>
      <c r="BZ171" s="20" t="s">
        <v>549</v>
      </c>
      <c r="CT171" s="19" t="s">
        <v>548</v>
      </c>
      <c r="CU171" s="20" t="s">
        <v>2332</v>
      </c>
      <c r="CV171" s="20" t="s">
        <v>549</v>
      </c>
      <c r="CW171" s="20" t="s">
        <v>549</v>
      </c>
      <c r="CX171" s="20" t="s">
        <v>549</v>
      </c>
      <c r="CY171" s="20" t="s">
        <v>549</v>
      </c>
      <c r="CZ171" s="20" t="s">
        <v>549</v>
      </c>
    </row>
    <row r="172" spans="33:104" ht="18.600000000000001" thickBot="1" x14ac:dyDescent="0.35">
      <c r="AG172" s="19" t="s">
        <v>544</v>
      </c>
      <c r="AH172" s="20" t="s">
        <v>545</v>
      </c>
      <c r="AI172" s="20" t="s">
        <v>545</v>
      </c>
      <c r="AJ172" s="20" t="s">
        <v>545</v>
      </c>
      <c r="AK172" s="20" t="s">
        <v>546</v>
      </c>
      <c r="AL172" s="20" t="s">
        <v>547</v>
      </c>
      <c r="BD172" s="19" t="s">
        <v>544</v>
      </c>
      <c r="BE172" s="20" t="s">
        <v>787</v>
      </c>
      <c r="BF172" s="20" t="s">
        <v>545</v>
      </c>
      <c r="BG172" s="20" t="s">
        <v>545</v>
      </c>
      <c r="BH172" s="20" t="s">
        <v>788</v>
      </c>
      <c r="BI172" s="20" t="s">
        <v>545</v>
      </c>
      <c r="BT172" s="15"/>
      <c r="CT172" s="15"/>
    </row>
    <row r="173" spans="33:104" ht="15" thickBot="1" x14ac:dyDescent="0.35">
      <c r="AG173" s="19" t="s">
        <v>548</v>
      </c>
      <c r="AH173" s="20" t="s">
        <v>549</v>
      </c>
      <c r="AI173" s="20" t="s">
        <v>549</v>
      </c>
      <c r="AJ173" s="20" t="s">
        <v>549</v>
      </c>
      <c r="AK173" s="20" t="s">
        <v>549</v>
      </c>
      <c r="AL173" s="20" t="s">
        <v>550</v>
      </c>
      <c r="BD173" s="19" t="s">
        <v>548</v>
      </c>
      <c r="BE173" s="20" t="s">
        <v>789</v>
      </c>
      <c r="BF173" s="20" t="s">
        <v>549</v>
      </c>
      <c r="BG173" s="20" t="s">
        <v>549</v>
      </c>
      <c r="BH173" s="20" t="s">
        <v>549</v>
      </c>
      <c r="BI173" s="20" t="s">
        <v>549</v>
      </c>
      <c r="BT173" s="19" t="s">
        <v>551</v>
      </c>
      <c r="BU173" s="19" t="s">
        <v>26</v>
      </c>
      <c r="BV173" s="19" t="s">
        <v>27</v>
      </c>
      <c r="BW173" s="19" t="s">
        <v>28</v>
      </c>
      <c r="BX173" s="19" t="s">
        <v>29</v>
      </c>
      <c r="BY173" s="19" t="s">
        <v>30</v>
      </c>
      <c r="BZ173" s="19" t="s">
        <v>1650</v>
      </c>
      <c r="CT173" s="19" t="s">
        <v>551</v>
      </c>
      <c r="CU173" s="19" t="s">
        <v>26</v>
      </c>
      <c r="CV173" s="19" t="s">
        <v>27</v>
      </c>
      <c r="CW173" s="19" t="s">
        <v>28</v>
      </c>
      <c r="CX173" s="19" t="s">
        <v>29</v>
      </c>
      <c r="CY173" s="19" t="s">
        <v>30</v>
      </c>
      <c r="CZ173" s="19" t="s">
        <v>1650</v>
      </c>
    </row>
    <row r="174" spans="33:104" ht="18.600000000000001" thickBot="1" x14ac:dyDescent="0.35">
      <c r="AG174" s="15"/>
      <c r="BD174" s="15"/>
      <c r="BT174" s="19" t="s">
        <v>114</v>
      </c>
      <c r="BU174" s="20">
        <v>500027.1</v>
      </c>
      <c r="BV174" s="20">
        <v>80</v>
      </c>
      <c r="BW174" s="20">
        <v>125089.8</v>
      </c>
      <c r="BX174" s="20">
        <v>500127.6</v>
      </c>
      <c r="BY174" s="20">
        <v>499807.6</v>
      </c>
      <c r="BZ174" s="20">
        <v>139</v>
      </c>
      <c r="CT174" s="19" t="s">
        <v>114</v>
      </c>
      <c r="CU174" s="20">
        <v>899699.3</v>
      </c>
      <c r="CV174" s="20">
        <v>80</v>
      </c>
      <c r="CW174" s="20">
        <v>100093.8</v>
      </c>
      <c r="CX174" s="20">
        <v>400155.7</v>
      </c>
      <c r="CY174" s="20">
        <v>122</v>
      </c>
      <c r="CZ174" s="20">
        <v>139.5</v>
      </c>
    </row>
    <row r="175" spans="33:104" ht="15" thickBot="1" x14ac:dyDescent="0.35">
      <c r="AG175" s="19" t="s">
        <v>551</v>
      </c>
      <c r="AH175" s="19" t="s">
        <v>26</v>
      </c>
      <c r="AI175" s="19" t="s">
        <v>27</v>
      </c>
      <c r="AJ175" s="19" t="s">
        <v>28</v>
      </c>
      <c r="AK175" s="19" t="s">
        <v>29</v>
      </c>
      <c r="AL175" s="19" t="s">
        <v>30</v>
      </c>
      <c r="BD175" s="19" t="s">
        <v>551</v>
      </c>
      <c r="BE175" s="19" t="s">
        <v>26</v>
      </c>
      <c r="BF175" s="19" t="s">
        <v>27</v>
      </c>
      <c r="BG175" s="19" t="s">
        <v>28</v>
      </c>
      <c r="BH175" s="19" t="s">
        <v>29</v>
      </c>
      <c r="BI175" s="19" t="s">
        <v>30</v>
      </c>
      <c r="BT175" s="19" t="s">
        <v>120</v>
      </c>
      <c r="BU175" s="20">
        <v>500026.1</v>
      </c>
      <c r="BV175" s="20">
        <v>79</v>
      </c>
      <c r="BW175" s="20">
        <v>125088.8</v>
      </c>
      <c r="BX175" s="20">
        <v>500123.1</v>
      </c>
      <c r="BY175" s="20">
        <v>499799.6</v>
      </c>
      <c r="BZ175" s="20">
        <v>138</v>
      </c>
      <c r="CT175" s="19" t="s">
        <v>120</v>
      </c>
      <c r="CU175" s="20">
        <v>899698.3</v>
      </c>
      <c r="CV175" s="20">
        <v>79</v>
      </c>
      <c r="CW175" s="20">
        <v>100092.8</v>
      </c>
      <c r="CX175" s="20">
        <v>400123.7</v>
      </c>
      <c r="CY175" s="20">
        <v>121</v>
      </c>
      <c r="CZ175" s="20">
        <v>138.5</v>
      </c>
    </row>
    <row r="176" spans="33:104" ht="15" thickBot="1" x14ac:dyDescent="0.35">
      <c r="AG176" s="19" t="s">
        <v>114</v>
      </c>
      <c r="AH176" s="20">
        <v>500157</v>
      </c>
      <c r="AI176" s="20">
        <v>80</v>
      </c>
      <c r="AJ176" s="20">
        <v>166741.29999999999</v>
      </c>
      <c r="AK176" s="20">
        <v>500117</v>
      </c>
      <c r="AL176" s="20">
        <v>499822.5</v>
      </c>
      <c r="BD176" s="19" t="s">
        <v>114</v>
      </c>
      <c r="BE176" s="20">
        <v>899848.4</v>
      </c>
      <c r="BF176" s="20">
        <v>80</v>
      </c>
      <c r="BG176" s="20">
        <v>100100.8</v>
      </c>
      <c r="BH176" s="20">
        <v>400107.8</v>
      </c>
      <c r="BI176" s="20">
        <v>83.5</v>
      </c>
      <c r="BT176" s="19" t="s">
        <v>126</v>
      </c>
      <c r="BU176" s="20">
        <v>500025.1</v>
      </c>
      <c r="BV176" s="20">
        <v>78</v>
      </c>
      <c r="BW176" s="20">
        <v>125087.8</v>
      </c>
      <c r="BX176" s="20">
        <v>500122.1</v>
      </c>
      <c r="BY176" s="20">
        <v>499798.6</v>
      </c>
      <c r="BZ176" s="20">
        <v>137</v>
      </c>
      <c r="CT176" s="19" t="s">
        <v>126</v>
      </c>
      <c r="CU176" s="20">
        <v>899697.3</v>
      </c>
      <c r="CV176" s="20">
        <v>78</v>
      </c>
      <c r="CW176" s="20">
        <v>100091.8</v>
      </c>
      <c r="CX176" s="20">
        <v>400122.7</v>
      </c>
      <c r="CY176" s="20">
        <v>120</v>
      </c>
      <c r="CZ176" s="20">
        <v>137.5</v>
      </c>
    </row>
    <row r="177" spans="33:104" ht="15" thickBot="1" x14ac:dyDescent="0.35">
      <c r="AG177" s="19" t="s">
        <v>120</v>
      </c>
      <c r="AH177" s="20">
        <v>500156</v>
      </c>
      <c r="AI177" s="20">
        <v>79</v>
      </c>
      <c r="AJ177" s="20">
        <v>166740.29999999999</v>
      </c>
      <c r="AK177" s="20">
        <v>500110</v>
      </c>
      <c r="AL177" s="20">
        <v>499811</v>
      </c>
      <c r="BD177" s="19" t="s">
        <v>120</v>
      </c>
      <c r="BE177" s="20">
        <v>899847.4</v>
      </c>
      <c r="BF177" s="20">
        <v>79</v>
      </c>
      <c r="BG177" s="20">
        <v>100099.8</v>
      </c>
      <c r="BH177" s="20">
        <v>400088.3</v>
      </c>
      <c r="BI177" s="20">
        <v>82.5</v>
      </c>
      <c r="BT177" s="19" t="s">
        <v>132</v>
      </c>
      <c r="BU177" s="20">
        <v>500024.1</v>
      </c>
      <c r="BV177" s="20">
        <v>77</v>
      </c>
      <c r="BW177" s="20">
        <v>125086.8</v>
      </c>
      <c r="BX177" s="20">
        <v>375163.8</v>
      </c>
      <c r="BY177" s="20">
        <v>499797.6</v>
      </c>
      <c r="BZ177" s="20">
        <v>136</v>
      </c>
      <c r="CT177" s="19" t="s">
        <v>132</v>
      </c>
      <c r="CU177" s="20">
        <v>899696.3</v>
      </c>
      <c r="CV177" s="20">
        <v>77</v>
      </c>
      <c r="CW177" s="20">
        <v>100090.8</v>
      </c>
      <c r="CX177" s="20">
        <v>400121.7</v>
      </c>
      <c r="CY177" s="20">
        <v>119</v>
      </c>
      <c r="CZ177" s="20">
        <v>136.5</v>
      </c>
    </row>
    <row r="178" spans="33:104" ht="15" thickBot="1" x14ac:dyDescent="0.35">
      <c r="AG178" s="19" t="s">
        <v>126</v>
      </c>
      <c r="AH178" s="20">
        <v>500155</v>
      </c>
      <c r="AI178" s="20">
        <v>78</v>
      </c>
      <c r="AJ178" s="20">
        <v>166739.29999999999</v>
      </c>
      <c r="AK178" s="20">
        <v>500109</v>
      </c>
      <c r="AL178" s="20">
        <v>499810</v>
      </c>
      <c r="BD178" s="19" t="s">
        <v>126</v>
      </c>
      <c r="BE178" s="20">
        <v>899846.4</v>
      </c>
      <c r="BF178" s="20">
        <v>78</v>
      </c>
      <c r="BG178" s="20">
        <v>100098.8</v>
      </c>
      <c r="BH178" s="20">
        <v>400087.3</v>
      </c>
      <c r="BI178" s="20">
        <v>81.5</v>
      </c>
      <c r="BT178" s="19" t="s">
        <v>138</v>
      </c>
      <c r="BU178" s="20">
        <v>375004.3</v>
      </c>
      <c r="BV178" s="20">
        <v>76</v>
      </c>
      <c r="BW178" s="20">
        <v>125085.8</v>
      </c>
      <c r="BX178" s="20">
        <v>375161.3</v>
      </c>
      <c r="BY178" s="20">
        <v>499796.6</v>
      </c>
      <c r="BZ178" s="20">
        <v>135</v>
      </c>
      <c r="CT178" s="19" t="s">
        <v>138</v>
      </c>
      <c r="CU178" s="20">
        <v>899695.3</v>
      </c>
      <c r="CV178" s="20">
        <v>76</v>
      </c>
      <c r="CW178" s="20">
        <v>100089.8</v>
      </c>
      <c r="CX178" s="20">
        <v>400120.7</v>
      </c>
      <c r="CY178" s="20">
        <v>118</v>
      </c>
      <c r="CZ178" s="20">
        <v>125</v>
      </c>
    </row>
    <row r="179" spans="33:104" ht="15" thickBot="1" x14ac:dyDescent="0.35">
      <c r="AG179" s="19" t="s">
        <v>132</v>
      </c>
      <c r="AH179" s="20">
        <v>500154</v>
      </c>
      <c r="AI179" s="20">
        <v>77</v>
      </c>
      <c r="AJ179" s="20">
        <v>166738.29999999999</v>
      </c>
      <c r="AK179" s="20">
        <v>333488.09999999998</v>
      </c>
      <c r="AL179" s="20">
        <v>499809</v>
      </c>
      <c r="BD179" s="19" t="s">
        <v>132</v>
      </c>
      <c r="BE179" s="20">
        <v>899845.4</v>
      </c>
      <c r="BF179" s="20">
        <v>77</v>
      </c>
      <c r="BG179" s="20">
        <v>100097.8</v>
      </c>
      <c r="BH179" s="20">
        <v>400086.3</v>
      </c>
      <c r="BI179" s="20">
        <v>80.5</v>
      </c>
      <c r="BT179" s="19" t="s">
        <v>144</v>
      </c>
      <c r="BU179" s="20">
        <v>374994.3</v>
      </c>
      <c r="BV179" s="20">
        <v>75</v>
      </c>
      <c r="BW179" s="20">
        <v>125084.8</v>
      </c>
      <c r="BX179" s="20">
        <v>375160.3</v>
      </c>
      <c r="BY179" s="20">
        <v>499795.6</v>
      </c>
      <c r="BZ179" s="20">
        <v>134</v>
      </c>
      <c r="CT179" s="19" t="s">
        <v>144</v>
      </c>
      <c r="CU179" s="20">
        <v>899694.3</v>
      </c>
      <c r="CV179" s="20">
        <v>75</v>
      </c>
      <c r="CW179" s="20">
        <v>100088.8</v>
      </c>
      <c r="CX179" s="20">
        <v>400119.7</v>
      </c>
      <c r="CY179" s="20">
        <v>117</v>
      </c>
      <c r="CZ179" s="20">
        <v>121.5</v>
      </c>
    </row>
    <row r="180" spans="33:104" ht="15" thickBot="1" x14ac:dyDescent="0.35">
      <c r="AG180" s="19" t="s">
        <v>138</v>
      </c>
      <c r="AH180" s="20">
        <v>500051.5</v>
      </c>
      <c r="AI180" s="20">
        <v>76</v>
      </c>
      <c r="AJ180" s="20">
        <v>166737.29999999999</v>
      </c>
      <c r="AK180" s="20">
        <v>333486.59999999998</v>
      </c>
      <c r="AL180" s="20">
        <v>499808</v>
      </c>
      <c r="BD180" s="19" t="s">
        <v>138</v>
      </c>
      <c r="BE180" s="20">
        <v>899844.4</v>
      </c>
      <c r="BF180" s="20">
        <v>76</v>
      </c>
      <c r="BG180" s="20">
        <v>100096.8</v>
      </c>
      <c r="BH180" s="20">
        <v>400085.3</v>
      </c>
      <c r="BI180" s="20">
        <v>79.5</v>
      </c>
      <c r="BT180" s="19" t="s">
        <v>150</v>
      </c>
      <c r="BU180" s="20">
        <v>374965.3</v>
      </c>
      <c r="BV180" s="20">
        <v>74</v>
      </c>
      <c r="BW180" s="20">
        <v>125083.8</v>
      </c>
      <c r="BX180" s="20">
        <v>375159.3</v>
      </c>
      <c r="BY180" s="20">
        <v>499794.6</v>
      </c>
      <c r="BZ180" s="20">
        <v>133</v>
      </c>
      <c r="CT180" s="19" t="s">
        <v>150</v>
      </c>
      <c r="CU180" s="20">
        <v>899693.3</v>
      </c>
      <c r="CV180" s="20">
        <v>74</v>
      </c>
      <c r="CW180" s="20">
        <v>100087.8</v>
      </c>
      <c r="CX180" s="20">
        <v>400112.2</v>
      </c>
      <c r="CY180" s="20">
        <v>111</v>
      </c>
      <c r="CZ180" s="20">
        <v>110.5</v>
      </c>
    </row>
    <row r="181" spans="33:104" ht="15" thickBot="1" x14ac:dyDescent="0.35">
      <c r="AG181" s="19" t="s">
        <v>144</v>
      </c>
      <c r="AH181" s="20">
        <v>500050.5</v>
      </c>
      <c r="AI181" s="20">
        <v>75</v>
      </c>
      <c r="AJ181" s="20">
        <v>166736.29999999999</v>
      </c>
      <c r="AK181" s="20">
        <v>333485.59999999998</v>
      </c>
      <c r="AL181" s="20">
        <v>499807</v>
      </c>
      <c r="BD181" s="19" t="s">
        <v>144</v>
      </c>
      <c r="BE181" s="20">
        <v>899843.4</v>
      </c>
      <c r="BF181" s="20">
        <v>75</v>
      </c>
      <c r="BG181" s="20">
        <v>100095.8</v>
      </c>
      <c r="BH181" s="20">
        <v>400084.3</v>
      </c>
      <c r="BI181" s="20">
        <v>78.5</v>
      </c>
      <c r="BT181" s="19" t="s">
        <v>156</v>
      </c>
      <c r="BU181" s="20">
        <v>374964.3</v>
      </c>
      <c r="BV181" s="20">
        <v>73</v>
      </c>
      <c r="BW181" s="20">
        <v>125082.8</v>
      </c>
      <c r="BX181" s="20">
        <v>375158.3</v>
      </c>
      <c r="BY181" s="20">
        <v>499793.6</v>
      </c>
      <c r="BZ181" s="20">
        <v>132</v>
      </c>
      <c r="CT181" s="19" t="s">
        <v>156</v>
      </c>
      <c r="CU181" s="20">
        <v>799728</v>
      </c>
      <c r="CV181" s="20">
        <v>73</v>
      </c>
      <c r="CW181" s="20">
        <v>100086.8</v>
      </c>
      <c r="CX181" s="20">
        <v>400109.2</v>
      </c>
      <c r="CY181" s="20">
        <v>107</v>
      </c>
      <c r="CZ181" s="20">
        <v>109.5</v>
      </c>
    </row>
    <row r="182" spans="33:104" ht="15" thickBot="1" x14ac:dyDescent="0.35">
      <c r="AG182" s="19" t="s">
        <v>150</v>
      </c>
      <c r="AH182" s="20">
        <v>500018</v>
      </c>
      <c r="AI182" s="20">
        <v>74</v>
      </c>
      <c r="AJ182" s="20">
        <v>166735.29999999999</v>
      </c>
      <c r="AK182" s="20">
        <v>333484.59999999998</v>
      </c>
      <c r="AL182" s="20">
        <v>499806</v>
      </c>
      <c r="BD182" s="19" t="s">
        <v>150</v>
      </c>
      <c r="BE182" s="20">
        <v>899842.4</v>
      </c>
      <c r="BF182" s="20">
        <v>74</v>
      </c>
      <c r="BG182" s="20">
        <v>100094.8</v>
      </c>
      <c r="BH182" s="20">
        <v>400080.3</v>
      </c>
      <c r="BI182" s="20">
        <v>74.5</v>
      </c>
      <c r="BT182" s="19" t="s">
        <v>162</v>
      </c>
      <c r="BU182" s="20">
        <v>374939.8</v>
      </c>
      <c r="BV182" s="20">
        <v>72</v>
      </c>
      <c r="BW182" s="20">
        <v>125081.8</v>
      </c>
      <c r="BX182" s="20">
        <v>375145.3</v>
      </c>
      <c r="BY182" s="20">
        <v>499792.6</v>
      </c>
      <c r="BZ182" s="20">
        <v>131</v>
      </c>
      <c r="CT182" s="19" t="s">
        <v>162</v>
      </c>
      <c r="CU182" s="20">
        <v>799724.5</v>
      </c>
      <c r="CV182" s="20">
        <v>72</v>
      </c>
      <c r="CW182" s="20">
        <v>100085.8</v>
      </c>
      <c r="CX182" s="20">
        <v>400108.2</v>
      </c>
      <c r="CY182" s="20">
        <v>106</v>
      </c>
      <c r="CZ182" s="20">
        <v>108.5</v>
      </c>
    </row>
    <row r="183" spans="33:104" ht="15" thickBot="1" x14ac:dyDescent="0.35">
      <c r="AG183" s="19" t="s">
        <v>156</v>
      </c>
      <c r="AH183" s="20">
        <v>333444.09999999998</v>
      </c>
      <c r="AI183" s="20">
        <v>73</v>
      </c>
      <c r="AJ183" s="20">
        <v>166734.29999999999</v>
      </c>
      <c r="AK183" s="20">
        <v>333483.59999999998</v>
      </c>
      <c r="AL183" s="20">
        <v>499805</v>
      </c>
      <c r="BD183" s="19" t="s">
        <v>156</v>
      </c>
      <c r="BE183" s="20">
        <v>799871.1</v>
      </c>
      <c r="BF183" s="20">
        <v>73</v>
      </c>
      <c r="BG183" s="20">
        <v>100093.8</v>
      </c>
      <c r="BH183" s="20">
        <v>400076.3</v>
      </c>
      <c r="BI183" s="20">
        <v>73</v>
      </c>
      <c r="BT183" s="19" t="s">
        <v>168</v>
      </c>
      <c r="BU183" s="20">
        <v>374938.8</v>
      </c>
      <c r="BV183" s="20">
        <v>71</v>
      </c>
      <c r="BW183" s="20">
        <v>125080.8</v>
      </c>
      <c r="BX183" s="20">
        <v>375144.3</v>
      </c>
      <c r="BY183" s="20">
        <v>499791.6</v>
      </c>
      <c r="BZ183" s="20">
        <v>130</v>
      </c>
      <c r="CT183" s="19" t="s">
        <v>168</v>
      </c>
      <c r="CU183" s="20">
        <v>799723.5</v>
      </c>
      <c r="CV183" s="20">
        <v>71</v>
      </c>
      <c r="CW183" s="20">
        <v>100084.8</v>
      </c>
      <c r="CX183" s="20">
        <v>400107.2</v>
      </c>
      <c r="CY183" s="20">
        <v>105</v>
      </c>
      <c r="CZ183" s="20">
        <v>107.5</v>
      </c>
    </row>
    <row r="184" spans="33:104" ht="15" thickBot="1" x14ac:dyDescent="0.35">
      <c r="AG184" s="19" t="s">
        <v>162</v>
      </c>
      <c r="AH184" s="20">
        <v>333407.09999999998</v>
      </c>
      <c r="AI184" s="20">
        <v>72</v>
      </c>
      <c r="AJ184" s="20">
        <v>166733.29999999999</v>
      </c>
      <c r="AK184" s="20">
        <v>333476.59999999998</v>
      </c>
      <c r="AL184" s="20">
        <v>499804</v>
      </c>
      <c r="BD184" s="19" t="s">
        <v>162</v>
      </c>
      <c r="BE184" s="20">
        <v>799867.6</v>
      </c>
      <c r="BF184" s="20">
        <v>72</v>
      </c>
      <c r="BG184" s="20">
        <v>100092.8</v>
      </c>
      <c r="BH184" s="20">
        <v>400075.3</v>
      </c>
      <c r="BI184" s="20">
        <v>72</v>
      </c>
      <c r="BT184" s="19" t="s">
        <v>174</v>
      </c>
      <c r="BU184" s="20">
        <v>374936.8</v>
      </c>
      <c r="BV184" s="20">
        <v>70</v>
      </c>
      <c r="BW184" s="20">
        <v>125079.8</v>
      </c>
      <c r="BX184" s="20">
        <v>250208.1</v>
      </c>
      <c r="BY184" s="20">
        <v>499790.6</v>
      </c>
      <c r="BZ184" s="20">
        <v>129</v>
      </c>
      <c r="CT184" s="19" t="s">
        <v>174</v>
      </c>
      <c r="CU184" s="20">
        <v>799720.5</v>
      </c>
      <c r="CV184" s="20">
        <v>70</v>
      </c>
      <c r="CW184" s="20">
        <v>100083.8</v>
      </c>
      <c r="CX184" s="20">
        <v>400101.7</v>
      </c>
      <c r="CY184" s="20">
        <v>104</v>
      </c>
      <c r="CZ184" s="20">
        <v>106.5</v>
      </c>
    </row>
    <row r="185" spans="33:104" ht="15" thickBot="1" x14ac:dyDescent="0.35">
      <c r="AG185" s="19" t="s">
        <v>168</v>
      </c>
      <c r="AH185" s="20">
        <v>333406.09999999998</v>
      </c>
      <c r="AI185" s="20">
        <v>71</v>
      </c>
      <c r="AJ185" s="20">
        <v>166732.29999999999</v>
      </c>
      <c r="AK185" s="20">
        <v>333475.59999999998</v>
      </c>
      <c r="AL185" s="20">
        <v>499803</v>
      </c>
      <c r="BD185" s="19" t="s">
        <v>168</v>
      </c>
      <c r="BE185" s="20">
        <v>799863.1</v>
      </c>
      <c r="BF185" s="20">
        <v>71</v>
      </c>
      <c r="BG185" s="20">
        <v>100091.8</v>
      </c>
      <c r="BH185" s="20">
        <v>400074.3</v>
      </c>
      <c r="BI185" s="20">
        <v>71</v>
      </c>
      <c r="BT185" s="19" t="s">
        <v>180</v>
      </c>
      <c r="BU185" s="20">
        <v>374935.8</v>
      </c>
      <c r="BV185" s="20">
        <v>69</v>
      </c>
      <c r="BW185" s="20">
        <v>125078.8</v>
      </c>
      <c r="BX185" s="20">
        <v>250207.1</v>
      </c>
      <c r="BY185" s="20">
        <v>499789.6</v>
      </c>
      <c r="BZ185" s="20">
        <v>128</v>
      </c>
      <c r="CT185" s="19" t="s">
        <v>180</v>
      </c>
      <c r="CU185" s="20">
        <v>799719.5</v>
      </c>
      <c r="CV185" s="20">
        <v>69</v>
      </c>
      <c r="CW185" s="20">
        <v>100082.8</v>
      </c>
      <c r="CX185" s="20">
        <v>400100.7</v>
      </c>
      <c r="CY185" s="20">
        <v>95.5</v>
      </c>
      <c r="CZ185" s="20">
        <v>105.5</v>
      </c>
    </row>
    <row r="186" spans="33:104" ht="15" thickBot="1" x14ac:dyDescent="0.35">
      <c r="AG186" s="19" t="s">
        <v>174</v>
      </c>
      <c r="AH186" s="20">
        <v>333400.59999999998</v>
      </c>
      <c r="AI186" s="20">
        <v>70</v>
      </c>
      <c r="AJ186" s="20">
        <v>166731.29999999999</v>
      </c>
      <c r="AK186" s="20">
        <v>333470.59999999998</v>
      </c>
      <c r="AL186" s="20">
        <v>499802</v>
      </c>
      <c r="BD186" s="19" t="s">
        <v>174</v>
      </c>
      <c r="BE186" s="20">
        <v>799856.1</v>
      </c>
      <c r="BF186" s="20">
        <v>70</v>
      </c>
      <c r="BG186" s="20">
        <v>100090.8</v>
      </c>
      <c r="BH186" s="20">
        <v>400073.3</v>
      </c>
      <c r="BI186" s="20">
        <v>70</v>
      </c>
      <c r="BT186" s="19" t="s">
        <v>186</v>
      </c>
      <c r="BU186" s="20">
        <v>374934.8</v>
      </c>
      <c r="BV186" s="20">
        <v>68</v>
      </c>
      <c r="BW186" s="20">
        <v>125077.8</v>
      </c>
      <c r="BX186" s="20">
        <v>250198.6</v>
      </c>
      <c r="BY186" s="20">
        <v>499788.6</v>
      </c>
      <c r="BZ186" s="20">
        <v>127</v>
      </c>
      <c r="CT186" s="19" t="s">
        <v>186</v>
      </c>
      <c r="CU186" s="20">
        <v>799709.5</v>
      </c>
      <c r="CV186" s="20">
        <v>68</v>
      </c>
      <c r="CW186" s="20">
        <v>100081.8</v>
      </c>
      <c r="CX186" s="20">
        <v>400099.7</v>
      </c>
      <c r="CY186" s="20">
        <v>94.5</v>
      </c>
      <c r="CZ186" s="20">
        <v>104.5</v>
      </c>
    </row>
    <row r="187" spans="33:104" ht="15" thickBot="1" x14ac:dyDescent="0.35">
      <c r="AG187" s="19" t="s">
        <v>180</v>
      </c>
      <c r="AH187" s="20">
        <v>333399.59999999998</v>
      </c>
      <c r="AI187" s="20">
        <v>69</v>
      </c>
      <c r="AJ187" s="20">
        <v>166730.29999999999</v>
      </c>
      <c r="AK187" s="20">
        <v>333469.59999999998</v>
      </c>
      <c r="AL187" s="20">
        <v>499801</v>
      </c>
      <c r="BD187" s="19" t="s">
        <v>180</v>
      </c>
      <c r="BE187" s="20">
        <v>799855.1</v>
      </c>
      <c r="BF187" s="20">
        <v>69</v>
      </c>
      <c r="BG187" s="20">
        <v>100089.8</v>
      </c>
      <c r="BH187" s="20">
        <v>400072.3</v>
      </c>
      <c r="BI187" s="20">
        <v>69</v>
      </c>
      <c r="BT187" s="19" t="s">
        <v>192</v>
      </c>
      <c r="BU187" s="20">
        <v>374933.8</v>
      </c>
      <c r="BV187" s="20">
        <v>67</v>
      </c>
      <c r="BW187" s="20">
        <v>125076.8</v>
      </c>
      <c r="BX187" s="20">
        <v>250197.6</v>
      </c>
      <c r="BY187" s="20">
        <v>499787.6</v>
      </c>
      <c r="BZ187" s="20">
        <v>126</v>
      </c>
      <c r="CT187" s="19" t="s">
        <v>192</v>
      </c>
      <c r="CU187" s="20">
        <v>799708.5</v>
      </c>
      <c r="CV187" s="20">
        <v>67</v>
      </c>
      <c r="CW187" s="20">
        <v>100080.8</v>
      </c>
      <c r="CX187" s="20">
        <v>400098.7</v>
      </c>
      <c r="CY187" s="20">
        <v>93.5</v>
      </c>
      <c r="CZ187" s="20">
        <v>103.5</v>
      </c>
    </row>
    <row r="188" spans="33:104" ht="15" thickBot="1" x14ac:dyDescent="0.35">
      <c r="AG188" s="19" t="s">
        <v>186</v>
      </c>
      <c r="AH188" s="20">
        <v>333398.59999999998</v>
      </c>
      <c r="AI188" s="20">
        <v>68</v>
      </c>
      <c r="AJ188" s="20">
        <v>166729.29999999999</v>
      </c>
      <c r="AK188" s="20">
        <v>333464.59999999998</v>
      </c>
      <c r="AL188" s="20">
        <v>499800</v>
      </c>
      <c r="BD188" s="19" t="s">
        <v>186</v>
      </c>
      <c r="BE188" s="20">
        <v>799847.1</v>
      </c>
      <c r="BF188" s="20">
        <v>68</v>
      </c>
      <c r="BG188" s="20">
        <v>100088.8</v>
      </c>
      <c r="BH188" s="20">
        <v>400071.3</v>
      </c>
      <c r="BI188" s="20">
        <v>68</v>
      </c>
      <c r="BT188" s="19" t="s">
        <v>198</v>
      </c>
      <c r="BU188" s="20">
        <v>374932.8</v>
      </c>
      <c r="BV188" s="20">
        <v>66</v>
      </c>
      <c r="BW188" s="20">
        <v>125075.8</v>
      </c>
      <c r="BX188" s="20">
        <v>250195.6</v>
      </c>
      <c r="BY188" s="20">
        <v>499786.6</v>
      </c>
      <c r="BZ188" s="20">
        <v>125</v>
      </c>
      <c r="CT188" s="19" t="s">
        <v>198</v>
      </c>
      <c r="CU188" s="20">
        <v>699752.7</v>
      </c>
      <c r="CV188" s="20">
        <v>66</v>
      </c>
      <c r="CW188" s="20">
        <v>100079.8</v>
      </c>
      <c r="CX188" s="20">
        <v>400097.7</v>
      </c>
      <c r="CY188" s="20">
        <v>92.5</v>
      </c>
      <c r="CZ188" s="20">
        <v>100</v>
      </c>
    </row>
    <row r="189" spans="33:104" ht="15" thickBot="1" x14ac:dyDescent="0.35">
      <c r="AG189" s="19" t="s">
        <v>192</v>
      </c>
      <c r="AH189" s="20">
        <v>333397.59999999998</v>
      </c>
      <c r="AI189" s="20">
        <v>67</v>
      </c>
      <c r="AJ189" s="20">
        <v>166728.29999999999</v>
      </c>
      <c r="AK189" s="20">
        <v>333463.59999999998</v>
      </c>
      <c r="AL189" s="20">
        <v>499799</v>
      </c>
      <c r="BD189" s="19" t="s">
        <v>192</v>
      </c>
      <c r="BE189" s="20">
        <v>799846.1</v>
      </c>
      <c r="BF189" s="20">
        <v>67</v>
      </c>
      <c r="BG189" s="20">
        <v>100087.8</v>
      </c>
      <c r="BH189" s="20">
        <v>400070.3</v>
      </c>
      <c r="BI189" s="20">
        <v>67</v>
      </c>
      <c r="BT189" s="19" t="s">
        <v>204</v>
      </c>
      <c r="BU189" s="20">
        <v>374931.8</v>
      </c>
      <c r="BV189" s="20">
        <v>65</v>
      </c>
      <c r="BW189" s="20">
        <v>125074.8</v>
      </c>
      <c r="BX189" s="20">
        <v>250188.1</v>
      </c>
      <c r="BY189" s="20">
        <v>499785.6</v>
      </c>
      <c r="BZ189" s="20">
        <v>115.5</v>
      </c>
      <c r="CT189" s="19" t="s">
        <v>204</v>
      </c>
      <c r="CU189" s="20">
        <v>699734.2</v>
      </c>
      <c r="CV189" s="20">
        <v>65</v>
      </c>
      <c r="CW189" s="20">
        <v>100078.8</v>
      </c>
      <c r="CX189" s="20">
        <v>400096.7</v>
      </c>
      <c r="CY189" s="20">
        <v>91.5</v>
      </c>
      <c r="CZ189" s="20">
        <v>99</v>
      </c>
    </row>
    <row r="190" spans="33:104" ht="15" thickBot="1" x14ac:dyDescent="0.35">
      <c r="AG190" s="19" t="s">
        <v>198</v>
      </c>
      <c r="AH190" s="20">
        <v>333396.59999999998</v>
      </c>
      <c r="AI190" s="20">
        <v>66</v>
      </c>
      <c r="AJ190" s="20">
        <v>166727.29999999999</v>
      </c>
      <c r="AK190" s="20">
        <v>333449.59999999998</v>
      </c>
      <c r="AL190" s="20">
        <v>499798</v>
      </c>
      <c r="BD190" s="19" t="s">
        <v>198</v>
      </c>
      <c r="BE190" s="20">
        <v>799836.1</v>
      </c>
      <c r="BF190" s="20">
        <v>66</v>
      </c>
      <c r="BG190" s="20">
        <v>100086.8</v>
      </c>
      <c r="BH190" s="20">
        <v>400069.3</v>
      </c>
      <c r="BI190" s="20">
        <v>66</v>
      </c>
      <c r="BT190" s="19" t="s">
        <v>210</v>
      </c>
      <c r="BU190" s="20">
        <v>374930.8</v>
      </c>
      <c r="BV190" s="20">
        <v>64</v>
      </c>
      <c r="BW190" s="20">
        <v>125073.8</v>
      </c>
      <c r="BX190" s="20">
        <v>250183.1</v>
      </c>
      <c r="BY190" s="20">
        <v>499784.6</v>
      </c>
      <c r="BZ190" s="20">
        <v>114.5</v>
      </c>
      <c r="CT190" s="19" t="s">
        <v>210</v>
      </c>
      <c r="CU190" s="20">
        <v>699733.2</v>
      </c>
      <c r="CV190" s="20">
        <v>64</v>
      </c>
      <c r="CW190" s="20">
        <v>100077.8</v>
      </c>
      <c r="CX190" s="20">
        <v>400095.7</v>
      </c>
      <c r="CY190" s="20">
        <v>90.5</v>
      </c>
      <c r="CZ190" s="20">
        <v>98</v>
      </c>
    </row>
    <row r="191" spans="33:104" ht="15" thickBot="1" x14ac:dyDescent="0.35">
      <c r="AG191" s="19" t="s">
        <v>204</v>
      </c>
      <c r="AH191" s="20">
        <v>333395.59999999998</v>
      </c>
      <c r="AI191" s="20">
        <v>65</v>
      </c>
      <c r="AJ191" s="20">
        <v>166726.29999999999</v>
      </c>
      <c r="AK191" s="20">
        <v>333445.59999999998</v>
      </c>
      <c r="AL191" s="20">
        <v>499797</v>
      </c>
      <c r="BD191" s="19" t="s">
        <v>204</v>
      </c>
      <c r="BE191" s="20">
        <v>799825.1</v>
      </c>
      <c r="BF191" s="20">
        <v>65</v>
      </c>
      <c r="BG191" s="20">
        <v>100085.8</v>
      </c>
      <c r="BH191" s="20">
        <v>400068.3</v>
      </c>
      <c r="BI191" s="20">
        <v>65</v>
      </c>
      <c r="BT191" s="19" t="s">
        <v>216</v>
      </c>
      <c r="BU191" s="20">
        <v>374929.8</v>
      </c>
      <c r="BV191" s="20">
        <v>63</v>
      </c>
      <c r="BW191" s="20">
        <v>125072.8</v>
      </c>
      <c r="BX191" s="20">
        <v>250182.1</v>
      </c>
      <c r="BY191" s="20">
        <v>499783.6</v>
      </c>
      <c r="BZ191" s="20">
        <v>113.5</v>
      </c>
      <c r="CT191" s="19" t="s">
        <v>216</v>
      </c>
      <c r="CU191" s="20">
        <v>699732.2</v>
      </c>
      <c r="CV191" s="20">
        <v>63</v>
      </c>
      <c r="CW191" s="20">
        <v>100076.8</v>
      </c>
      <c r="CX191" s="20">
        <v>400094.7</v>
      </c>
      <c r="CY191" s="20">
        <v>89.5</v>
      </c>
      <c r="CZ191" s="20">
        <v>97</v>
      </c>
    </row>
    <row r="192" spans="33:104" ht="15" thickBot="1" x14ac:dyDescent="0.35">
      <c r="AG192" s="19" t="s">
        <v>210</v>
      </c>
      <c r="AH192" s="20">
        <v>333394.59999999998</v>
      </c>
      <c r="AI192" s="20">
        <v>64</v>
      </c>
      <c r="AJ192" s="20">
        <v>166725.29999999999</v>
      </c>
      <c r="AK192" s="20">
        <v>333444.59999999998</v>
      </c>
      <c r="AL192" s="20">
        <v>499796</v>
      </c>
      <c r="BD192" s="19" t="s">
        <v>210</v>
      </c>
      <c r="BE192" s="20">
        <v>699863.8</v>
      </c>
      <c r="BF192" s="20">
        <v>64</v>
      </c>
      <c r="BG192" s="20">
        <v>100084.8</v>
      </c>
      <c r="BH192" s="20">
        <v>400067.3</v>
      </c>
      <c r="BI192" s="20">
        <v>64</v>
      </c>
      <c r="BT192" s="19" t="s">
        <v>222</v>
      </c>
      <c r="BU192" s="20">
        <v>374928.8</v>
      </c>
      <c r="BV192" s="20">
        <v>62</v>
      </c>
      <c r="BW192" s="20">
        <v>125071.8</v>
      </c>
      <c r="BX192" s="20">
        <v>250179.6</v>
      </c>
      <c r="BY192" s="20">
        <v>499782.6</v>
      </c>
      <c r="BZ192" s="20">
        <v>112.5</v>
      </c>
      <c r="CT192" s="19" t="s">
        <v>222</v>
      </c>
      <c r="CU192" s="20">
        <v>699726.2</v>
      </c>
      <c r="CV192" s="20">
        <v>62</v>
      </c>
      <c r="CW192" s="20">
        <v>100075.8</v>
      </c>
      <c r="CX192" s="20">
        <v>400093.7</v>
      </c>
      <c r="CY192" s="20">
        <v>88.5</v>
      </c>
      <c r="CZ192" s="20">
        <v>96</v>
      </c>
    </row>
    <row r="193" spans="33:104" ht="15" thickBot="1" x14ac:dyDescent="0.35">
      <c r="AG193" s="19" t="s">
        <v>216</v>
      </c>
      <c r="AH193" s="20">
        <v>333393.59999999998</v>
      </c>
      <c r="AI193" s="20">
        <v>63</v>
      </c>
      <c r="AJ193" s="20">
        <v>166724.29999999999</v>
      </c>
      <c r="AK193" s="20">
        <v>333443.59999999998</v>
      </c>
      <c r="AL193" s="20">
        <v>499795</v>
      </c>
      <c r="BD193" s="19" t="s">
        <v>216</v>
      </c>
      <c r="BE193" s="20">
        <v>699859.3</v>
      </c>
      <c r="BF193" s="20">
        <v>63</v>
      </c>
      <c r="BG193" s="20">
        <v>100083.8</v>
      </c>
      <c r="BH193" s="20">
        <v>400066.3</v>
      </c>
      <c r="BI193" s="20">
        <v>63</v>
      </c>
      <c r="BT193" s="19" t="s">
        <v>228</v>
      </c>
      <c r="BU193" s="20">
        <v>374927.8</v>
      </c>
      <c r="BV193" s="20">
        <v>61</v>
      </c>
      <c r="BW193" s="20">
        <v>125070.8</v>
      </c>
      <c r="BX193" s="20">
        <v>250169.60000000001</v>
      </c>
      <c r="BY193" s="20">
        <v>499781.6</v>
      </c>
      <c r="BZ193" s="20">
        <v>111.5</v>
      </c>
      <c r="CT193" s="19" t="s">
        <v>228</v>
      </c>
      <c r="CU193" s="20">
        <v>699721.7</v>
      </c>
      <c r="CV193" s="20">
        <v>61</v>
      </c>
      <c r="CW193" s="20">
        <v>96</v>
      </c>
      <c r="CX193" s="20">
        <v>400092.7</v>
      </c>
      <c r="CY193" s="20">
        <v>87.5</v>
      </c>
      <c r="CZ193" s="20">
        <v>95</v>
      </c>
    </row>
    <row r="194" spans="33:104" ht="15" thickBot="1" x14ac:dyDescent="0.35">
      <c r="AG194" s="19" t="s">
        <v>222</v>
      </c>
      <c r="AH194" s="20">
        <v>333392.59999999998</v>
      </c>
      <c r="AI194" s="20">
        <v>62</v>
      </c>
      <c r="AJ194" s="20">
        <v>166723.29999999999</v>
      </c>
      <c r="AK194" s="20">
        <v>333442.59999999998</v>
      </c>
      <c r="AL194" s="20">
        <v>499794</v>
      </c>
      <c r="BD194" s="19" t="s">
        <v>222</v>
      </c>
      <c r="BE194" s="20">
        <v>699851.8</v>
      </c>
      <c r="BF194" s="20">
        <v>62</v>
      </c>
      <c r="BG194" s="20">
        <v>100082.8</v>
      </c>
      <c r="BH194" s="20">
        <v>400062.8</v>
      </c>
      <c r="BI194" s="20">
        <v>62</v>
      </c>
      <c r="BT194" s="19" t="s">
        <v>234</v>
      </c>
      <c r="BU194" s="20">
        <v>374926.8</v>
      </c>
      <c r="BV194" s="20">
        <v>60</v>
      </c>
      <c r="BW194" s="20">
        <v>125069.8</v>
      </c>
      <c r="BX194" s="20">
        <v>250138.1</v>
      </c>
      <c r="BY194" s="20">
        <v>499780.6</v>
      </c>
      <c r="BZ194" s="20">
        <v>110.5</v>
      </c>
      <c r="CT194" s="19" t="s">
        <v>234</v>
      </c>
      <c r="CU194" s="20">
        <v>699720.7</v>
      </c>
      <c r="CV194" s="20">
        <v>60</v>
      </c>
      <c r="CW194" s="20">
        <v>95</v>
      </c>
      <c r="CX194" s="20">
        <v>400091.7</v>
      </c>
      <c r="CY194" s="20">
        <v>86.5</v>
      </c>
      <c r="CZ194" s="20">
        <v>94</v>
      </c>
    </row>
    <row r="195" spans="33:104" ht="15" thickBot="1" x14ac:dyDescent="0.35">
      <c r="AG195" s="19" t="s">
        <v>228</v>
      </c>
      <c r="AH195" s="20">
        <v>333391.59999999998</v>
      </c>
      <c r="AI195" s="20">
        <v>61</v>
      </c>
      <c r="AJ195" s="20">
        <v>166722.29999999999</v>
      </c>
      <c r="AK195" s="20">
        <v>333430.59999999998</v>
      </c>
      <c r="AL195" s="20">
        <v>499793</v>
      </c>
      <c r="BD195" s="19" t="s">
        <v>228</v>
      </c>
      <c r="BE195" s="20">
        <v>699850.8</v>
      </c>
      <c r="BF195" s="20">
        <v>61</v>
      </c>
      <c r="BG195" s="20">
        <v>103.5</v>
      </c>
      <c r="BH195" s="20">
        <v>400061.8</v>
      </c>
      <c r="BI195" s="20">
        <v>61</v>
      </c>
      <c r="BT195" s="19" t="s">
        <v>240</v>
      </c>
      <c r="BU195" s="20">
        <v>374925.8</v>
      </c>
      <c r="BV195" s="20">
        <v>59</v>
      </c>
      <c r="BW195" s="20">
        <v>125068.8</v>
      </c>
      <c r="BX195" s="20">
        <v>250137.1</v>
      </c>
      <c r="BY195" s="20">
        <v>499779.6</v>
      </c>
      <c r="BZ195" s="20">
        <v>109.5</v>
      </c>
      <c r="CT195" s="19" t="s">
        <v>240</v>
      </c>
      <c r="CU195" s="20">
        <v>699710.7</v>
      </c>
      <c r="CV195" s="20">
        <v>59</v>
      </c>
      <c r="CW195" s="20">
        <v>94</v>
      </c>
      <c r="CX195" s="20">
        <v>400083.20000000001</v>
      </c>
      <c r="CY195" s="20">
        <v>85.5</v>
      </c>
      <c r="CZ195" s="20">
        <v>93</v>
      </c>
    </row>
    <row r="196" spans="33:104" ht="15" thickBot="1" x14ac:dyDescent="0.35">
      <c r="AG196" s="19" t="s">
        <v>234</v>
      </c>
      <c r="AH196" s="20">
        <v>333390.59999999998</v>
      </c>
      <c r="AI196" s="20">
        <v>60</v>
      </c>
      <c r="AJ196" s="20">
        <v>166721.29999999999</v>
      </c>
      <c r="AK196" s="20">
        <v>166826.29999999999</v>
      </c>
      <c r="AL196" s="20">
        <v>499792</v>
      </c>
      <c r="BD196" s="19" t="s">
        <v>234</v>
      </c>
      <c r="BE196" s="20">
        <v>699847.8</v>
      </c>
      <c r="BF196" s="20">
        <v>60</v>
      </c>
      <c r="BG196" s="20">
        <v>102.5</v>
      </c>
      <c r="BH196" s="20">
        <v>400060.8</v>
      </c>
      <c r="BI196" s="20">
        <v>60</v>
      </c>
      <c r="BT196" s="19" t="s">
        <v>246</v>
      </c>
      <c r="BU196" s="20">
        <v>374924.79999999999</v>
      </c>
      <c r="BV196" s="20">
        <v>58</v>
      </c>
      <c r="BW196" s="20">
        <v>125067.8</v>
      </c>
      <c r="BX196" s="20">
        <v>250136.1</v>
      </c>
      <c r="BY196" s="20">
        <v>499778.6</v>
      </c>
      <c r="BZ196" s="20">
        <v>108.5</v>
      </c>
      <c r="CT196" s="19" t="s">
        <v>246</v>
      </c>
      <c r="CU196" s="20">
        <v>699709.7</v>
      </c>
      <c r="CV196" s="20">
        <v>58</v>
      </c>
      <c r="CW196" s="20">
        <v>93</v>
      </c>
      <c r="CX196" s="20">
        <v>400082.2</v>
      </c>
      <c r="CY196" s="20">
        <v>84.5</v>
      </c>
      <c r="CZ196" s="20">
        <v>86</v>
      </c>
    </row>
    <row r="197" spans="33:104" ht="15" thickBot="1" x14ac:dyDescent="0.35">
      <c r="AG197" s="19" t="s">
        <v>240</v>
      </c>
      <c r="AH197" s="20">
        <v>333389.59999999998</v>
      </c>
      <c r="AI197" s="20">
        <v>59</v>
      </c>
      <c r="AJ197" s="20">
        <v>166720.29999999999</v>
      </c>
      <c r="AK197" s="20">
        <v>166825.29999999999</v>
      </c>
      <c r="AL197" s="20">
        <v>499791</v>
      </c>
      <c r="BD197" s="19" t="s">
        <v>240</v>
      </c>
      <c r="BE197" s="20">
        <v>699840.3</v>
      </c>
      <c r="BF197" s="20">
        <v>59</v>
      </c>
      <c r="BG197" s="20">
        <v>101.5</v>
      </c>
      <c r="BH197" s="20">
        <v>400059.8</v>
      </c>
      <c r="BI197" s="20">
        <v>59</v>
      </c>
      <c r="BT197" s="19" t="s">
        <v>252</v>
      </c>
      <c r="BU197" s="20">
        <v>374923.8</v>
      </c>
      <c r="BV197" s="20">
        <v>57</v>
      </c>
      <c r="BW197" s="20">
        <v>125066.8</v>
      </c>
      <c r="BX197" s="20">
        <v>125188.3</v>
      </c>
      <c r="BY197" s="20">
        <v>499777.6</v>
      </c>
      <c r="BZ197" s="20">
        <v>107.5</v>
      </c>
      <c r="CT197" s="19" t="s">
        <v>252</v>
      </c>
      <c r="CU197" s="20">
        <v>699707.7</v>
      </c>
      <c r="CV197" s="20">
        <v>57</v>
      </c>
      <c r="CW197" s="20">
        <v>92</v>
      </c>
      <c r="CX197" s="20">
        <v>400081.2</v>
      </c>
      <c r="CY197" s="20">
        <v>83.5</v>
      </c>
      <c r="CZ197" s="20">
        <v>85</v>
      </c>
    </row>
    <row r="198" spans="33:104" ht="15" thickBot="1" x14ac:dyDescent="0.35">
      <c r="AG198" s="19" t="s">
        <v>246</v>
      </c>
      <c r="AH198" s="20">
        <v>333388.59999999998</v>
      </c>
      <c r="AI198" s="20">
        <v>58</v>
      </c>
      <c r="AJ198" s="20">
        <v>166719.29999999999</v>
      </c>
      <c r="AK198" s="20">
        <v>166824.29999999999</v>
      </c>
      <c r="AL198" s="20">
        <v>499790</v>
      </c>
      <c r="BD198" s="19" t="s">
        <v>246</v>
      </c>
      <c r="BE198" s="20">
        <v>699838.3</v>
      </c>
      <c r="BF198" s="20">
        <v>58</v>
      </c>
      <c r="BG198" s="20">
        <v>100.5</v>
      </c>
      <c r="BH198" s="20">
        <v>400058.8</v>
      </c>
      <c r="BI198" s="20">
        <v>58</v>
      </c>
      <c r="BT198" s="19" t="s">
        <v>258</v>
      </c>
      <c r="BU198" s="20">
        <v>374922.8</v>
      </c>
      <c r="BV198" s="20">
        <v>56</v>
      </c>
      <c r="BW198" s="20">
        <v>125065.8</v>
      </c>
      <c r="BX198" s="20">
        <v>125180.8</v>
      </c>
      <c r="BY198" s="20">
        <v>499776.6</v>
      </c>
      <c r="BZ198" s="20">
        <v>106.5</v>
      </c>
      <c r="CT198" s="19" t="s">
        <v>258</v>
      </c>
      <c r="CU198" s="20">
        <v>699706.7</v>
      </c>
      <c r="CV198" s="20">
        <v>56</v>
      </c>
      <c r="CW198" s="20">
        <v>91</v>
      </c>
      <c r="CX198" s="20">
        <v>400080.2</v>
      </c>
      <c r="CY198" s="20">
        <v>82.5</v>
      </c>
      <c r="CZ198" s="20">
        <v>84</v>
      </c>
    </row>
    <row r="199" spans="33:104" ht="15" thickBot="1" x14ac:dyDescent="0.35">
      <c r="AG199" s="19" t="s">
        <v>252</v>
      </c>
      <c r="AH199" s="20">
        <v>333387.59999999998</v>
      </c>
      <c r="AI199" s="20">
        <v>57</v>
      </c>
      <c r="AJ199" s="20">
        <v>166718.29999999999</v>
      </c>
      <c r="AK199" s="20">
        <v>166807.79999999999</v>
      </c>
      <c r="AL199" s="20">
        <v>499789</v>
      </c>
      <c r="BD199" s="19" t="s">
        <v>252</v>
      </c>
      <c r="BE199" s="20">
        <v>699837.3</v>
      </c>
      <c r="BF199" s="20">
        <v>57</v>
      </c>
      <c r="BG199" s="20">
        <v>99.5</v>
      </c>
      <c r="BH199" s="20">
        <v>400057.8</v>
      </c>
      <c r="BI199" s="20">
        <v>57</v>
      </c>
      <c r="BT199" s="19" t="s">
        <v>264</v>
      </c>
      <c r="BU199" s="20">
        <v>374921.8</v>
      </c>
      <c r="BV199" s="20">
        <v>55</v>
      </c>
      <c r="BW199" s="20">
        <v>125064.8</v>
      </c>
      <c r="BX199" s="20">
        <v>125179.8</v>
      </c>
      <c r="BY199" s="20">
        <v>499775.6</v>
      </c>
      <c r="BZ199" s="20">
        <v>105.5</v>
      </c>
      <c r="CT199" s="19" t="s">
        <v>264</v>
      </c>
      <c r="CU199" s="20">
        <v>699705.7</v>
      </c>
      <c r="CV199" s="20">
        <v>55</v>
      </c>
      <c r="CW199" s="20">
        <v>90</v>
      </c>
      <c r="CX199" s="20">
        <v>400020.2</v>
      </c>
      <c r="CY199" s="20">
        <v>81.5</v>
      </c>
      <c r="CZ199" s="20">
        <v>83</v>
      </c>
    </row>
    <row r="200" spans="33:104" ht="15" thickBot="1" x14ac:dyDescent="0.35">
      <c r="AG200" s="19" t="s">
        <v>258</v>
      </c>
      <c r="AH200" s="20">
        <v>333386.59999999998</v>
      </c>
      <c r="AI200" s="20">
        <v>56</v>
      </c>
      <c r="AJ200" s="20">
        <v>166717.29999999999</v>
      </c>
      <c r="AK200" s="20">
        <v>166806.79999999999</v>
      </c>
      <c r="AL200" s="20">
        <v>499788</v>
      </c>
      <c r="BD200" s="19" t="s">
        <v>258</v>
      </c>
      <c r="BE200" s="20">
        <v>699831.3</v>
      </c>
      <c r="BF200" s="20">
        <v>56</v>
      </c>
      <c r="BG200" s="20">
        <v>98.5</v>
      </c>
      <c r="BH200" s="20">
        <v>400056.8</v>
      </c>
      <c r="BI200" s="20">
        <v>56</v>
      </c>
      <c r="BT200" s="19" t="s">
        <v>270</v>
      </c>
      <c r="BU200" s="20">
        <v>374920.8</v>
      </c>
      <c r="BV200" s="20">
        <v>54</v>
      </c>
      <c r="BW200" s="20">
        <v>125063.8</v>
      </c>
      <c r="BX200" s="20">
        <v>125178.8</v>
      </c>
      <c r="BY200" s="20">
        <v>499774.6</v>
      </c>
      <c r="BZ200" s="20">
        <v>104.5</v>
      </c>
      <c r="CT200" s="19" t="s">
        <v>270</v>
      </c>
      <c r="CU200" s="20">
        <v>699704.7</v>
      </c>
      <c r="CV200" s="20">
        <v>54</v>
      </c>
      <c r="CW200" s="20">
        <v>89</v>
      </c>
      <c r="CX200" s="20">
        <v>400019.20000000001</v>
      </c>
      <c r="CY200" s="20">
        <v>80.5</v>
      </c>
      <c r="CZ200" s="20">
        <v>82</v>
      </c>
    </row>
    <row r="201" spans="33:104" ht="15" thickBot="1" x14ac:dyDescent="0.35">
      <c r="AG201" s="19" t="s">
        <v>264</v>
      </c>
      <c r="AH201" s="20">
        <v>333385.59999999998</v>
      </c>
      <c r="AI201" s="20">
        <v>55</v>
      </c>
      <c r="AJ201" s="20">
        <v>166716.29999999999</v>
      </c>
      <c r="AK201" s="20">
        <v>166805.79999999999</v>
      </c>
      <c r="AL201" s="20">
        <v>499787</v>
      </c>
      <c r="BD201" s="19" t="s">
        <v>264</v>
      </c>
      <c r="BE201" s="20">
        <v>699828.8</v>
      </c>
      <c r="BF201" s="20">
        <v>55</v>
      </c>
      <c r="BG201" s="20">
        <v>97.5</v>
      </c>
      <c r="BH201" s="20">
        <v>400005.3</v>
      </c>
      <c r="BI201" s="20">
        <v>55</v>
      </c>
      <c r="BT201" s="19" t="s">
        <v>276</v>
      </c>
      <c r="BU201" s="20">
        <v>374919.8</v>
      </c>
      <c r="BV201" s="20">
        <v>53</v>
      </c>
      <c r="BW201" s="20">
        <v>125062.8</v>
      </c>
      <c r="BX201" s="20">
        <v>125177.8</v>
      </c>
      <c r="BY201" s="20">
        <v>499773.6</v>
      </c>
      <c r="BZ201" s="20">
        <v>103.5</v>
      </c>
      <c r="CT201" s="19" t="s">
        <v>276</v>
      </c>
      <c r="CU201" s="20">
        <v>699703.7</v>
      </c>
      <c r="CV201" s="20">
        <v>53</v>
      </c>
      <c r="CW201" s="20">
        <v>88</v>
      </c>
      <c r="CX201" s="20">
        <v>399994.2</v>
      </c>
      <c r="CY201" s="20">
        <v>79.5</v>
      </c>
      <c r="CZ201" s="20">
        <v>81</v>
      </c>
    </row>
    <row r="202" spans="33:104" ht="15" thickBot="1" x14ac:dyDescent="0.35">
      <c r="AG202" s="19" t="s">
        <v>270</v>
      </c>
      <c r="AH202" s="20">
        <v>333384.59999999998</v>
      </c>
      <c r="AI202" s="20">
        <v>54</v>
      </c>
      <c r="AJ202" s="20">
        <v>166715.29999999999</v>
      </c>
      <c r="AK202" s="20">
        <v>166801.29999999999</v>
      </c>
      <c r="AL202" s="20">
        <v>499786</v>
      </c>
      <c r="BD202" s="19" t="s">
        <v>270</v>
      </c>
      <c r="BE202" s="20">
        <v>699826.8</v>
      </c>
      <c r="BF202" s="20">
        <v>54</v>
      </c>
      <c r="BG202" s="20">
        <v>96.5</v>
      </c>
      <c r="BH202" s="20">
        <v>400004.3</v>
      </c>
      <c r="BI202" s="20">
        <v>54</v>
      </c>
      <c r="BT202" s="19" t="s">
        <v>282</v>
      </c>
      <c r="BU202" s="20">
        <v>374918.8</v>
      </c>
      <c r="BV202" s="20">
        <v>52</v>
      </c>
      <c r="BW202" s="20">
        <v>125061.8</v>
      </c>
      <c r="BX202" s="20">
        <v>125174.3</v>
      </c>
      <c r="BY202" s="20">
        <v>499772.6</v>
      </c>
      <c r="BZ202" s="20">
        <v>102.5</v>
      </c>
      <c r="CT202" s="19" t="s">
        <v>282</v>
      </c>
      <c r="CU202" s="20">
        <v>599772.30000000005</v>
      </c>
      <c r="CV202" s="20">
        <v>52</v>
      </c>
      <c r="CW202" s="20">
        <v>87</v>
      </c>
      <c r="CX202" s="20">
        <v>399993.2</v>
      </c>
      <c r="CY202" s="20">
        <v>78.5</v>
      </c>
      <c r="CZ202" s="20">
        <v>74.5</v>
      </c>
    </row>
    <row r="203" spans="33:104" ht="15" thickBot="1" x14ac:dyDescent="0.35">
      <c r="AG203" s="19" t="s">
        <v>276</v>
      </c>
      <c r="AH203" s="20">
        <v>333383.59999999998</v>
      </c>
      <c r="AI203" s="20">
        <v>53</v>
      </c>
      <c r="AJ203" s="20">
        <v>166714.29999999999</v>
      </c>
      <c r="AK203" s="20">
        <v>166800.29999999999</v>
      </c>
      <c r="AL203" s="20">
        <v>499785</v>
      </c>
      <c r="BD203" s="19" t="s">
        <v>276</v>
      </c>
      <c r="BE203" s="20">
        <v>699825.8</v>
      </c>
      <c r="BF203" s="20">
        <v>53</v>
      </c>
      <c r="BG203" s="20">
        <v>95.5</v>
      </c>
      <c r="BH203" s="20">
        <v>399985.3</v>
      </c>
      <c r="BI203" s="20">
        <v>53</v>
      </c>
      <c r="BT203" s="19" t="s">
        <v>288</v>
      </c>
      <c r="BU203" s="20">
        <v>374917.8</v>
      </c>
      <c r="BV203" s="20">
        <v>51</v>
      </c>
      <c r="BW203" s="20">
        <v>125060.8</v>
      </c>
      <c r="BX203" s="20">
        <v>125173.3</v>
      </c>
      <c r="BY203" s="20">
        <v>499771.6</v>
      </c>
      <c r="BZ203" s="20">
        <v>101.5</v>
      </c>
      <c r="CT203" s="19" t="s">
        <v>288</v>
      </c>
      <c r="CU203" s="20">
        <v>599771.30000000005</v>
      </c>
      <c r="CV203" s="20">
        <v>51</v>
      </c>
      <c r="CW203" s="20">
        <v>86</v>
      </c>
      <c r="CX203" s="20">
        <v>399991.7</v>
      </c>
      <c r="CY203" s="20">
        <v>77.5</v>
      </c>
      <c r="CZ203" s="20">
        <v>73.5</v>
      </c>
    </row>
    <row r="204" spans="33:104" ht="15" thickBot="1" x14ac:dyDescent="0.35">
      <c r="AG204" s="19" t="s">
        <v>282</v>
      </c>
      <c r="AH204" s="20">
        <v>333382.59999999998</v>
      </c>
      <c r="AI204" s="20">
        <v>52</v>
      </c>
      <c r="AJ204" s="20">
        <v>166713.29999999999</v>
      </c>
      <c r="AK204" s="20">
        <v>166799.29999999999</v>
      </c>
      <c r="AL204" s="20">
        <v>499784</v>
      </c>
      <c r="BD204" s="19" t="s">
        <v>282</v>
      </c>
      <c r="BE204" s="20">
        <v>599874.5</v>
      </c>
      <c r="BF204" s="20">
        <v>52</v>
      </c>
      <c r="BG204" s="20">
        <v>94.5</v>
      </c>
      <c r="BH204" s="20">
        <v>399984.3</v>
      </c>
      <c r="BI204" s="20">
        <v>52</v>
      </c>
      <c r="BT204" s="19" t="s">
        <v>294</v>
      </c>
      <c r="BU204" s="20">
        <v>374916.8</v>
      </c>
      <c r="BV204" s="20">
        <v>50</v>
      </c>
      <c r="BW204" s="20">
        <v>125059.8</v>
      </c>
      <c r="BX204" s="20">
        <v>125168.8</v>
      </c>
      <c r="BY204" s="20">
        <v>499770.6</v>
      </c>
      <c r="BZ204" s="20">
        <v>100.5</v>
      </c>
      <c r="CT204" s="19" t="s">
        <v>294</v>
      </c>
      <c r="CU204" s="20">
        <v>599770.30000000005</v>
      </c>
      <c r="CV204" s="20">
        <v>50</v>
      </c>
      <c r="CW204" s="20">
        <v>85</v>
      </c>
      <c r="CX204" s="20">
        <v>399990.7</v>
      </c>
      <c r="CY204" s="20">
        <v>76.5</v>
      </c>
      <c r="CZ204" s="20">
        <v>72.5</v>
      </c>
    </row>
    <row r="205" spans="33:104" ht="15" thickBot="1" x14ac:dyDescent="0.35">
      <c r="AG205" s="19" t="s">
        <v>288</v>
      </c>
      <c r="AH205" s="20">
        <v>333381.59999999998</v>
      </c>
      <c r="AI205" s="20">
        <v>51</v>
      </c>
      <c r="AJ205" s="20">
        <v>166712.29999999999</v>
      </c>
      <c r="AK205" s="20">
        <v>166798.29999999999</v>
      </c>
      <c r="AL205" s="20">
        <v>499783</v>
      </c>
      <c r="BD205" s="19" t="s">
        <v>288</v>
      </c>
      <c r="BE205" s="20">
        <v>599873.5</v>
      </c>
      <c r="BF205" s="20">
        <v>51</v>
      </c>
      <c r="BG205" s="20">
        <v>93.5</v>
      </c>
      <c r="BH205" s="20">
        <v>399983.3</v>
      </c>
      <c r="BI205" s="20">
        <v>51</v>
      </c>
      <c r="BT205" s="19" t="s">
        <v>300</v>
      </c>
      <c r="BU205" s="20">
        <v>374915.8</v>
      </c>
      <c r="BV205" s="20">
        <v>49</v>
      </c>
      <c r="BW205" s="20">
        <v>125058.8</v>
      </c>
      <c r="BX205" s="20">
        <v>125167.8</v>
      </c>
      <c r="BY205" s="20">
        <v>499769.59999999998</v>
      </c>
      <c r="BZ205" s="20">
        <v>99.5</v>
      </c>
      <c r="CT205" s="19" t="s">
        <v>300</v>
      </c>
      <c r="CU205" s="20">
        <v>599769.30000000005</v>
      </c>
      <c r="CV205" s="20">
        <v>49</v>
      </c>
      <c r="CW205" s="20">
        <v>84</v>
      </c>
      <c r="CX205" s="20">
        <v>399980.7</v>
      </c>
      <c r="CY205" s="20">
        <v>75.5</v>
      </c>
      <c r="CZ205" s="20">
        <v>71.5</v>
      </c>
    </row>
    <row r="206" spans="33:104" ht="15" thickBot="1" x14ac:dyDescent="0.35">
      <c r="AG206" s="19" t="s">
        <v>294</v>
      </c>
      <c r="AH206" s="20">
        <v>333380.59999999998</v>
      </c>
      <c r="AI206" s="20">
        <v>50</v>
      </c>
      <c r="AJ206" s="20">
        <v>166711.29999999999</v>
      </c>
      <c r="AK206" s="20">
        <v>166795.29999999999</v>
      </c>
      <c r="AL206" s="20">
        <v>499782</v>
      </c>
      <c r="BD206" s="19" t="s">
        <v>294</v>
      </c>
      <c r="BE206" s="20">
        <v>599868.5</v>
      </c>
      <c r="BF206" s="20">
        <v>50</v>
      </c>
      <c r="BG206" s="20">
        <v>92.5</v>
      </c>
      <c r="BH206" s="20">
        <v>399982.3</v>
      </c>
      <c r="BI206" s="20">
        <v>50</v>
      </c>
      <c r="BT206" s="19" t="s">
        <v>306</v>
      </c>
      <c r="BU206" s="20">
        <v>374914.8</v>
      </c>
      <c r="BV206" s="20">
        <v>48</v>
      </c>
      <c r="BW206" s="20">
        <v>125057.8</v>
      </c>
      <c r="BX206" s="20">
        <v>125166.8</v>
      </c>
      <c r="BY206" s="20">
        <v>499768.6</v>
      </c>
      <c r="BZ206" s="20">
        <v>98.5</v>
      </c>
      <c r="CT206" s="19" t="s">
        <v>306</v>
      </c>
      <c r="CU206" s="20">
        <v>599768.30000000005</v>
      </c>
      <c r="CV206" s="20">
        <v>48</v>
      </c>
      <c r="CW206" s="20">
        <v>83</v>
      </c>
      <c r="CX206" s="20">
        <v>399979.7</v>
      </c>
      <c r="CY206" s="20">
        <v>74.5</v>
      </c>
      <c r="CZ206" s="20">
        <v>70.5</v>
      </c>
    </row>
    <row r="207" spans="33:104" ht="15" thickBot="1" x14ac:dyDescent="0.35">
      <c r="AG207" s="19" t="s">
        <v>300</v>
      </c>
      <c r="AH207" s="20">
        <v>333379.59999999998</v>
      </c>
      <c r="AI207" s="20">
        <v>49</v>
      </c>
      <c r="AJ207" s="20">
        <v>166710.29999999999</v>
      </c>
      <c r="AK207" s="20">
        <v>166794.29999999999</v>
      </c>
      <c r="AL207" s="20">
        <v>499781</v>
      </c>
      <c r="BD207" s="19" t="s">
        <v>300</v>
      </c>
      <c r="BE207" s="20">
        <v>599867.5</v>
      </c>
      <c r="BF207" s="20">
        <v>49</v>
      </c>
      <c r="BG207" s="20">
        <v>91.5</v>
      </c>
      <c r="BH207" s="20">
        <v>399977.3</v>
      </c>
      <c r="BI207" s="20">
        <v>49</v>
      </c>
      <c r="BT207" s="19" t="s">
        <v>312</v>
      </c>
      <c r="BU207" s="20">
        <v>374913.8</v>
      </c>
      <c r="BV207" s="20">
        <v>47</v>
      </c>
      <c r="BW207" s="20">
        <v>125056.8</v>
      </c>
      <c r="BX207" s="20">
        <v>125165.3</v>
      </c>
      <c r="BY207" s="20">
        <v>499767.6</v>
      </c>
      <c r="BZ207" s="20">
        <v>97.5</v>
      </c>
      <c r="CT207" s="19" t="s">
        <v>312</v>
      </c>
      <c r="CU207" s="20">
        <v>599756.30000000005</v>
      </c>
      <c r="CV207" s="20">
        <v>47</v>
      </c>
      <c r="CW207" s="20">
        <v>82</v>
      </c>
      <c r="CX207" s="20">
        <v>399978.7</v>
      </c>
      <c r="CY207" s="20">
        <v>73.5</v>
      </c>
      <c r="CZ207" s="20">
        <v>69.5</v>
      </c>
    </row>
    <row r="208" spans="33:104" ht="15" thickBot="1" x14ac:dyDescent="0.35">
      <c r="AG208" s="19" t="s">
        <v>306</v>
      </c>
      <c r="AH208" s="20">
        <v>333378.59999999998</v>
      </c>
      <c r="AI208" s="20">
        <v>48</v>
      </c>
      <c r="AJ208" s="20">
        <v>166709.29999999999</v>
      </c>
      <c r="AK208" s="20">
        <v>166793.29999999999</v>
      </c>
      <c r="AL208" s="20">
        <v>499780</v>
      </c>
      <c r="BD208" s="19" t="s">
        <v>306</v>
      </c>
      <c r="BE208" s="20">
        <v>599866.5</v>
      </c>
      <c r="BF208" s="20">
        <v>48</v>
      </c>
      <c r="BG208" s="20">
        <v>90.5</v>
      </c>
      <c r="BH208" s="20">
        <v>399976.3</v>
      </c>
      <c r="BI208" s="20">
        <v>48</v>
      </c>
      <c r="BT208" s="19" t="s">
        <v>318</v>
      </c>
      <c r="BU208" s="20">
        <v>374912.8</v>
      </c>
      <c r="BV208" s="20">
        <v>46</v>
      </c>
      <c r="BW208" s="20">
        <v>125037.3</v>
      </c>
      <c r="BX208" s="20">
        <v>125164.3</v>
      </c>
      <c r="BY208" s="20">
        <v>499766.6</v>
      </c>
      <c r="BZ208" s="20">
        <v>96.5</v>
      </c>
      <c r="CT208" s="19" t="s">
        <v>318</v>
      </c>
      <c r="CU208" s="20">
        <v>599755.30000000005</v>
      </c>
      <c r="CV208" s="20">
        <v>46</v>
      </c>
      <c r="CW208" s="20">
        <v>81</v>
      </c>
      <c r="CX208" s="20">
        <v>300035.90000000002</v>
      </c>
      <c r="CY208" s="20">
        <v>72.5</v>
      </c>
      <c r="CZ208" s="20">
        <v>68.5</v>
      </c>
    </row>
    <row r="209" spans="33:104" ht="15" thickBot="1" x14ac:dyDescent="0.35">
      <c r="AG209" s="19" t="s">
        <v>312</v>
      </c>
      <c r="AH209" s="20">
        <v>333377.59999999998</v>
      </c>
      <c r="AI209" s="20">
        <v>47</v>
      </c>
      <c r="AJ209" s="20">
        <v>166708.29999999999</v>
      </c>
      <c r="AK209" s="20">
        <v>166781.79999999999</v>
      </c>
      <c r="AL209" s="20">
        <v>499779</v>
      </c>
      <c r="BD209" s="19" t="s">
        <v>312</v>
      </c>
      <c r="BE209" s="20">
        <v>599857.5</v>
      </c>
      <c r="BF209" s="20">
        <v>47</v>
      </c>
      <c r="BG209" s="20">
        <v>89.5</v>
      </c>
      <c r="BH209" s="20">
        <v>399975.3</v>
      </c>
      <c r="BI209" s="20">
        <v>47</v>
      </c>
      <c r="BT209" s="19" t="s">
        <v>324</v>
      </c>
      <c r="BU209" s="20">
        <v>374911.8</v>
      </c>
      <c r="BV209" s="20">
        <v>45</v>
      </c>
      <c r="BW209" s="20">
        <v>125010.3</v>
      </c>
      <c r="BX209" s="20">
        <v>125163.3</v>
      </c>
      <c r="BY209" s="20">
        <v>499765.6</v>
      </c>
      <c r="BZ209" s="20">
        <v>79.5</v>
      </c>
      <c r="CT209" s="19" t="s">
        <v>324</v>
      </c>
      <c r="CU209" s="20">
        <v>599754.30000000005</v>
      </c>
      <c r="CV209" s="20">
        <v>45</v>
      </c>
      <c r="CW209" s="20">
        <v>80</v>
      </c>
      <c r="CX209" s="20">
        <v>300034.90000000002</v>
      </c>
      <c r="CY209" s="20">
        <v>71.5</v>
      </c>
      <c r="CZ209" s="20">
        <v>67.5</v>
      </c>
    </row>
    <row r="210" spans="33:104" ht="15" thickBot="1" x14ac:dyDescent="0.35">
      <c r="AG210" s="19" t="s">
        <v>318</v>
      </c>
      <c r="AH210" s="20">
        <v>333376.59999999998</v>
      </c>
      <c r="AI210" s="20">
        <v>46</v>
      </c>
      <c r="AJ210" s="20">
        <v>166707.29999999999</v>
      </c>
      <c r="AK210" s="20">
        <v>166780.79999999999</v>
      </c>
      <c r="AL210" s="20">
        <v>499778</v>
      </c>
      <c r="BD210" s="19" t="s">
        <v>318</v>
      </c>
      <c r="BE210" s="20">
        <v>599856.5</v>
      </c>
      <c r="BF210" s="20">
        <v>46</v>
      </c>
      <c r="BG210" s="20">
        <v>88.5</v>
      </c>
      <c r="BH210" s="20">
        <v>300016.5</v>
      </c>
      <c r="BI210" s="20">
        <v>46</v>
      </c>
      <c r="BT210" s="19" t="s">
        <v>330</v>
      </c>
      <c r="BU210" s="20">
        <v>374910.8</v>
      </c>
      <c r="BV210" s="20">
        <v>44</v>
      </c>
      <c r="BW210" s="20">
        <v>124996.3</v>
      </c>
      <c r="BX210" s="20">
        <v>125153.3</v>
      </c>
      <c r="BY210" s="20">
        <v>499764.6</v>
      </c>
      <c r="BZ210" s="20">
        <v>78.5</v>
      </c>
      <c r="CT210" s="19" t="s">
        <v>330</v>
      </c>
      <c r="CU210" s="20">
        <v>599753.30000000005</v>
      </c>
      <c r="CV210" s="20">
        <v>44</v>
      </c>
      <c r="CW210" s="20">
        <v>79</v>
      </c>
      <c r="CX210" s="20">
        <v>300033.90000000002</v>
      </c>
      <c r="CY210" s="20">
        <v>70.5</v>
      </c>
      <c r="CZ210" s="20">
        <v>66.5</v>
      </c>
    </row>
    <row r="211" spans="33:104" ht="15" thickBot="1" x14ac:dyDescent="0.35">
      <c r="AG211" s="19" t="s">
        <v>324</v>
      </c>
      <c r="AH211" s="20">
        <v>333353.59999999998</v>
      </c>
      <c r="AI211" s="20">
        <v>45</v>
      </c>
      <c r="AJ211" s="20">
        <v>166673.29999999999</v>
      </c>
      <c r="AK211" s="20">
        <v>166779.79999999999</v>
      </c>
      <c r="AL211" s="20">
        <v>499777</v>
      </c>
      <c r="BD211" s="19" t="s">
        <v>324</v>
      </c>
      <c r="BE211" s="20">
        <v>599855.5</v>
      </c>
      <c r="BF211" s="20">
        <v>45</v>
      </c>
      <c r="BG211" s="20">
        <v>87.5</v>
      </c>
      <c r="BH211" s="20">
        <v>300015</v>
      </c>
      <c r="BI211" s="20">
        <v>45</v>
      </c>
      <c r="BT211" s="19" t="s">
        <v>336</v>
      </c>
      <c r="BU211" s="20">
        <v>374909.8</v>
      </c>
      <c r="BV211" s="20">
        <v>43</v>
      </c>
      <c r="BW211" s="20">
        <v>124995.3</v>
      </c>
      <c r="BX211" s="20">
        <v>125152.3</v>
      </c>
      <c r="BY211" s="20">
        <v>499763.6</v>
      </c>
      <c r="BZ211" s="20">
        <v>73</v>
      </c>
      <c r="CT211" s="19" t="s">
        <v>336</v>
      </c>
      <c r="CU211" s="20">
        <v>599752.30000000005</v>
      </c>
      <c r="CV211" s="20">
        <v>43</v>
      </c>
      <c r="CW211" s="20">
        <v>78</v>
      </c>
      <c r="CX211" s="20">
        <v>300032.40000000002</v>
      </c>
      <c r="CY211" s="20">
        <v>69.5</v>
      </c>
      <c r="CZ211" s="20">
        <v>65.5</v>
      </c>
    </row>
    <row r="212" spans="33:104" ht="15" thickBot="1" x14ac:dyDescent="0.35">
      <c r="AG212" s="19" t="s">
        <v>330</v>
      </c>
      <c r="AH212" s="20">
        <v>333352.59999999998</v>
      </c>
      <c r="AI212" s="20">
        <v>44</v>
      </c>
      <c r="AJ212" s="20">
        <v>166663.29999999999</v>
      </c>
      <c r="AK212" s="20">
        <v>166774.29999999999</v>
      </c>
      <c r="AL212" s="20">
        <v>499776</v>
      </c>
      <c r="BD212" s="19" t="s">
        <v>330</v>
      </c>
      <c r="BE212" s="20">
        <v>599853</v>
      </c>
      <c r="BF212" s="20">
        <v>44</v>
      </c>
      <c r="BG212" s="20">
        <v>86.5</v>
      </c>
      <c r="BH212" s="20">
        <v>300014</v>
      </c>
      <c r="BI212" s="20">
        <v>44</v>
      </c>
      <c r="BT212" s="19" t="s">
        <v>342</v>
      </c>
      <c r="BU212" s="20">
        <v>374908.8</v>
      </c>
      <c r="BV212" s="20">
        <v>42</v>
      </c>
      <c r="BW212" s="20">
        <v>124988.8</v>
      </c>
      <c r="BX212" s="20">
        <v>125151.3</v>
      </c>
      <c r="BY212" s="20">
        <v>499762.6</v>
      </c>
      <c r="BZ212" s="20">
        <v>72</v>
      </c>
      <c r="CT212" s="19" t="s">
        <v>342</v>
      </c>
      <c r="CU212" s="20">
        <v>599751.30000000005</v>
      </c>
      <c r="CV212" s="20">
        <v>42</v>
      </c>
      <c r="CW212" s="20">
        <v>77</v>
      </c>
      <c r="CX212" s="20">
        <v>300031.40000000002</v>
      </c>
      <c r="CY212" s="20">
        <v>61.5</v>
      </c>
      <c r="CZ212" s="20">
        <v>64.5</v>
      </c>
    </row>
    <row r="213" spans="33:104" ht="15" thickBot="1" x14ac:dyDescent="0.35">
      <c r="AG213" s="19" t="s">
        <v>336</v>
      </c>
      <c r="AH213" s="20">
        <v>333351.59999999998</v>
      </c>
      <c r="AI213" s="20">
        <v>43</v>
      </c>
      <c r="AJ213" s="20">
        <v>166662.29999999999</v>
      </c>
      <c r="AK213" s="20">
        <v>166773.29999999999</v>
      </c>
      <c r="AL213" s="20">
        <v>499775</v>
      </c>
      <c r="BD213" s="19" t="s">
        <v>336</v>
      </c>
      <c r="BE213" s="20">
        <v>599839.5</v>
      </c>
      <c r="BF213" s="20">
        <v>43</v>
      </c>
      <c r="BG213" s="20">
        <v>85.5</v>
      </c>
      <c r="BH213" s="20">
        <v>300013</v>
      </c>
      <c r="BI213" s="20">
        <v>43</v>
      </c>
      <c r="BT213" s="19" t="s">
        <v>348</v>
      </c>
      <c r="BU213" s="20">
        <v>374907.8</v>
      </c>
      <c r="BV213" s="20">
        <v>41</v>
      </c>
      <c r="BW213" s="20">
        <v>124987.8</v>
      </c>
      <c r="BX213" s="20">
        <v>125150.3</v>
      </c>
      <c r="BY213" s="20">
        <v>499761.6</v>
      </c>
      <c r="BZ213" s="20">
        <v>69.5</v>
      </c>
      <c r="CT213" s="19" t="s">
        <v>348</v>
      </c>
      <c r="CU213" s="20">
        <v>599750.30000000005</v>
      </c>
      <c r="CV213" s="20">
        <v>41</v>
      </c>
      <c r="CW213" s="20">
        <v>76</v>
      </c>
      <c r="CX213" s="20">
        <v>300030.40000000002</v>
      </c>
      <c r="CY213" s="20">
        <v>60.5</v>
      </c>
      <c r="CZ213" s="20">
        <v>63.5</v>
      </c>
    </row>
    <row r="214" spans="33:104" ht="15" thickBot="1" x14ac:dyDescent="0.35">
      <c r="AG214" s="19" t="s">
        <v>342</v>
      </c>
      <c r="AH214" s="20">
        <v>333350.59999999998</v>
      </c>
      <c r="AI214" s="20">
        <v>42</v>
      </c>
      <c r="AJ214" s="20">
        <v>166661.29999999999</v>
      </c>
      <c r="AK214" s="20">
        <v>166772.29999999999</v>
      </c>
      <c r="AL214" s="20">
        <v>499774</v>
      </c>
      <c r="BD214" s="19" t="s">
        <v>342</v>
      </c>
      <c r="BE214" s="20">
        <v>599838.5</v>
      </c>
      <c r="BF214" s="20">
        <v>42</v>
      </c>
      <c r="BG214" s="20">
        <v>84.5</v>
      </c>
      <c r="BH214" s="20">
        <v>300012</v>
      </c>
      <c r="BI214" s="20">
        <v>42</v>
      </c>
      <c r="BT214" s="19" t="s">
        <v>354</v>
      </c>
      <c r="BU214" s="20">
        <v>374906.8</v>
      </c>
      <c r="BV214" s="20">
        <v>40</v>
      </c>
      <c r="BW214" s="20">
        <v>40</v>
      </c>
      <c r="BX214" s="20">
        <v>125149.3</v>
      </c>
      <c r="BY214" s="20">
        <v>499760.6</v>
      </c>
      <c r="BZ214" s="20">
        <v>68.5</v>
      </c>
      <c r="CT214" s="19" t="s">
        <v>354</v>
      </c>
      <c r="CU214" s="20">
        <v>599749.30000000005</v>
      </c>
      <c r="CV214" s="20">
        <v>40</v>
      </c>
      <c r="CW214" s="20">
        <v>75</v>
      </c>
      <c r="CX214" s="20">
        <v>300027.90000000002</v>
      </c>
      <c r="CY214" s="20">
        <v>59.5</v>
      </c>
      <c r="CZ214" s="20">
        <v>61</v>
      </c>
    </row>
    <row r="215" spans="33:104" ht="15" thickBot="1" x14ac:dyDescent="0.35">
      <c r="AG215" s="19" t="s">
        <v>348</v>
      </c>
      <c r="AH215" s="20">
        <v>333349.59999999998</v>
      </c>
      <c r="AI215" s="20">
        <v>41</v>
      </c>
      <c r="AJ215" s="20">
        <v>166650.29999999999</v>
      </c>
      <c r="AK215" s="20">
        <v>166771.29999999999</v>
      </c>
      <c r="AL215" s="20">
        <v>499773</v>
      </c>
      <c r="BD215" s="19" t="s">
        <v>348</v>
      </c>
      <c r="BE215" s="20">
        <v>599837.5</v>
      </c>
      <c r="BF215" s="20">
        <v>41</v>
      </c>
      <c r="BG215" s="20">
        <v>83.5</v>
      </c>
      <c r="BH215" s="20">
        <v>300011</v>
      </c>
      <c r="BI215" s="20">
        <v>41</v>
      </c>
      <c r="BT215" s="19" t="s">
        <v>359</v>
      </c>
      <c r="BU215" s="20">
        <v>374905.8</v>
      </c>
      <c r="BV215" s="20">
        <v>39</v>
      </c>
      <c r="BW215" s="20">
        <v>39</v>
      </c>
      <c r="BX215" s="20">
        <v>125148.3</v>
      </c>
      <c r="BY215" s="20">
        <v>499757.1</v>
      </c>
      <c r="BZ215" s="20">
        <v>67.5</v>
      </c>
      <c r="CT215" s="19" t="s">
        <v>359</v>
      </c>
      <c r="CU215" s="20">
        <v>599748.30000000005</v>
      </c>
      <c r="CV215" s="20">
        <v>39</v>
      </c>
      <c r="CW215" s="20">
        <v>74</v>
      </c>
      <c r="CX215" s="20">
        <v>300026.90000000002</v>
      </c>
      <c r="CY215" s="20">
        <v>58.5</v>
      </c>
      <c r="CZ215" s="20">
        <v>60</v>
      </c>
    </row>
    <row r="216" spans="33:104" ht="15" thickBot="1" x14ac:dyDescent="0.35">
      <c r="AG216" s="19" t="s">
        <v>354</v>
      </c>
      <c r="AH216" s="20">
        <v>333348.59999999998</v>
      </c>
      <c r="AI216" s="20">
        <v>40</v>
      </c>
      <c r="AJ216" s="20">
        <v>40</v>
      </c>
      <c r="AK216" s="20">
        <v>166770.29999999999</v>
      </c>
      <c r="AL216" s="20">
        <v>499772</v>
      </c>
      <c r="BD216" s="19" t="s">
        <v>354</v>
      </c>
      <c r="BE216" s="20">
        <v>599836.5</v>
      </c>
      <c r="BF216" s="20">
        <v>40</v>
      </c>
      <c r="BG216" s="20">
        <v>82.5</v>
      </c>
      <c r="BH216" s="20">
        <v>300010</v>
      </c>
      <c r="BI216" s="20">
        <v>40</v>
      </c>
      <c r="BT216" s="19" t="s">
        <v>364</v>
      </c>
      <c r="BU216" s="20">
        <v>374904.8</v>
      </c>
      <c r="BV216" s="20">
        <v>38</v>
      </c>
      <c r="BW216" s="20">
        <v>38</v>
      </c>
      <c r="BX216" s="20">
        <v>125147.3</v>
      </c>
      <c r="BY216" s="20">
        <v>499756.1</v>
      </c>
      <c r="BZ216" s="20">
        <v>66.5</v>
      </c>
      <c r="CT216" s="19" t="s">
        <v>364</v>
      </c>
      <c r="CU216" s="20">
        <v>599747.30000000005</v>
      </c>
      <c r="CV216" s="20">
        <v>38</v>
      </c>
      <c r="CW216" s="20">
        <v>57</v>
      </c>
      <c r="CX216" s="20">
        <v>300025.90000000002</v>
      </c>
      <c r="CY216" s="20">
        <v>55</v>
      </c>
      <c r="CZ216" s="20">
        <v>54.5</v>
      </c>
    </row>
    <row r="217" spans="33:104" ht="15" thickBot="1" x14ac:dyDescent="0.35">
      <c r="AG217" s="19" t="s">
        <v>359</v>
      </c>
      <c r="AH217" s="20">
        <v>333347.59999999998</v>
      </c>
      <c r="AI217" s="20">
        <v>39</v>
      </c>
      <c r="AJ217" s="20">
        <v>39</v>
      </c>
      <c r="AK217" s="20">
        <v>166769.29999999999</v>
      </c>
      <c r="AL217" s="20">
        <v>499771</v>
      </c>
      <c r="BD217" s="19" t="s">
        <v>359</v>
      </c>
      <c r="BE217" s="20">
        <v>599835.5</v>
      </c>
      <c r="BF217" s="20">
        <v>39</v>
      </c>
      <c r="BG217" s="20">
        <v>81.5</v>
      </c>
      <c r="BH217" s="20">
        <v>300009</v>
      </c>
      <c r="BI217" s="20">
        <v>39</v>
      </c>
      <c r="BT217" s="19" t="s">
        <v>369</v>
      </c>
      <c r="BU217" s="20">
        <v>374903.8</v>
      </c>
      <c r="BV217" s="20">
        <v>37</v>
      </c>
      <c r="BW217" s="20">
        <v>37</v>
      </c>
      <c r="BX217" s="20">
        <v>125145.8</v>
      </c>
      <c r="BY217" s="20">
        <v>499749.6</v>
      </c>
      <c r="BZ217" s="20">
        <v>65.5</v>
      </c>
      <c r="CT217" s="19" t="s">
        <v>369</v>
      </c>
      <c r="CU217" s="20">
        <v>599746.30000000005</v>
      </c>
      <c r="CV217" s="20">
        <v>37</v>
      </c>
      <c r="CW217" s="20">
        <v>55</v>
      </c>
      <c r="CX217" s="20">
        <v>300024.90000000002</v>
      </c>
      <c r="CY217" s="20">
        <v>54</v>
      </c>
      <c r="CZ217" s="20">
        <v>53.5</v>
      </c>
    </row>
    <row r="218" spans="33:104" ht="15" thickBot="1" x14ac:dyDescent="0.35">
      <c r="AG218" s="19" t="s">
        <v>364</v>
      </c>
      <c r="AH218" s="20">
        <v>333346.59999999998</v>
      </c>
      <c r="AI218" s="20">
        <v>38</v>
      </c>
      <c r="AJ218" s="20">
        <v>38</v>
      </c>
      <c r="AK218" s="20">
        <v>166768.29999999999</v>
      </c>
      <c r="AL218" s="20">
        <v>499770</v>
      </c>
      <c r="BD218" s="19" t="s">
        <v>364</v>
      </c>
      <c r="BE218" s="20">
        <v>599834.5</v>
      </c>
      <c r="BF218" s="20">
        <v>38</v>
      </c>
      <c r="BG218" s="20">
        <v>66</v>
      </c>
      <c r="BH218" s="20">
        <v>300008</v>
      </c>
      <c r="BI218" s="20">
        <v>38</v>
      </c>
      <c r="BT218" s="19" t="s">
        <v>374</v>
      </c>
      <c r="BU218" s="20">
        <v>374902.8</v>
      </c>
      <c r="BV218" s="20">
        <v>36</v>
      </c>
      <c r="BW218" s="20">
        <v>36</v>
      </c>
      <c r="BX218" s="20">
        <v>125144.8</v>
      </c>
      <c r="BY218" s="20">
        <v>499748.6</v>
      </c>
      <c r="BZ218" s="20">
        <v>64.5</v>
      </c>
      <c r="CT218" s="19" t="s">
        <v>374</v>
      </c>
      <c r="CU218" s="20">
        <v>599745.30000000005</v>
      </c>
      <c r="CV218" s="20">
        <v>36</v>
      </c>
      <c r="CW218" s="20">
        <v>54</v>
      </c>
      <c r="CX218" s="20">
        <v>300023.90000000002</v>
      </c>
      <c r="CY218" s="20">
        <v>53</v>
      </c>
      <c r="CZ218" s="20">
        <v>45.5</v>
      </c>
    </row>
    <row r="219" spans="33:104" ht="15" thickBot="1" x14ac:dyDescent="0.35">
      <c r="AG219" s="19" t="s">
        <v>369</v>
      </c>
      <c r="AH219" s="20">
        <v>333345.59999999998</v>
      </c>
      <c r="AI219" s="20">
        <v>37</v>
      </c>
      <c r="AJ219" s="20">
        <v>37</v>
      </c>
      <c r="AK219" s="20">
        <v>166767.29999999999</v>
      </c>
      <c r="AL219" s="20">
        <v>499769</v>
      </c>
      <c r="BD219" s="19" t="s">
        <v>369</v>
      </c>
      <c r="BE219" s="20">
        <v>599833.5</v>
      </c>
      <c r="BF219" s="20">
        <v>37</v>
      </c>
      <c r="BG219" s="20">
        <v>52.5</v>
      </c>
      <c r="BH219" s="20">
        <v>300007</v>
      </c>
      <c r="BI219" s="20">
        <v>37</v>
      </c>
      <c r="BT219" s="19" t="s">
        <v>379</v>
      </c>
      <c r="BU219" s="20">
        <v>374901.8</v>
      </c>
      <c r="BV219" s="20">
        <v>35</v>
      </c>
      <c r="BW219" s="20">
        <v>35</v>
      </c>
      <c r="BX219" s="20">
        <v>125143.8</v>
      </c>
      <c r="BY219" s="20">
        <v>499747.6</v>
      </c>
      <c r="BZ219" s="20">
        <v>63.5</v>
      </c>
      <c r="CT219" s="19" t="s">
        <v>379</v>
      </c>
      <c r="CU219" s="20">
        <v>599744.30000000005</v>
      </c>
      <c r="CV219" s="20">
        <v>35</v>
      </c>
      <c r="CW219" s="20">
        <v>53</v>
      </c>
      <c r="CX219" s="20">
        <v>300013.90000000002</v>
      </c>
      <c r="CY219" s="20">
        <v>52</v>
      </c>
      <c r="CZ219" s="20">
        <v>44.5</v>
      </c>
    </row>
    <row r="220" spans="33:104" ht="15" thickBot="1" x14ac:dyDescent="0.35">
      <c r="AG220" s="19" t="s">
        <v>374</v>
      </c>
      <c r="AH220" s="20">
        <v>333344.59999999998</v>
      </c>
      <c r="AI220" s="20">
        <v>36</v>
      </c>
      <c r="AJ220" s="20">
        <v>36</v>
      </c>
      <c r="AK220" s="20">
        <v>166766.29999999999</v>
      </c>
      <c r="AL220" s="20">
        <v>499768</v>
      </c>
      <c r="BD220" s="19" t="s">
        <v>374</v>
      </c>
      <c r="BE220" s="20">
        <v>599832.5</v>
      </c>
      <c r="BF220" s="20">
        <v>36</v>
      </c>
      <c r="BG220" s="20">
        <v>51.5</v>
      </c>
      <c r="BH220" s="20">
        <v>300006</v>
      </c>
      <c r="BI220" s="20">
        <v>36</v>
      </c>
      <c r="BT220" s="19" t="s">
        <v>384</v>
      </c>
      <c r="BU220" s="20">
        <v>374900.8</v>
      </c>
      <c r="BV220" s="20">
        <v>34</v>
      </c>
      <c r="BW220" s="20">
        <v>34</v>
      </c>
      <c r="BX220" s="20">
        <v>125142.8</v>
      </c>
      <c r="BY220" s="20">
        <v>499746.6</v>
      </c>
      <c r="BZ220" s="20">
        <v>62.5</v>
      </c>
      <c r="CT220" s="19" t="s">
        <v>384</v>
      </c>
      <c r="CU220" s="20">
        <v>599743.30000000005</v>
      </c>
      <c r="CV220" s="20">
        <v>34</v>
      </c>
      <c r="CW220" s="20">
        <v>38.5</v>
      </c>
      <c r="CX220" s="20">
        <v>300012.90000000002</v>
      </c>
      <c r="CY220" s="20">
        <v>51</v>
      </c>
      <c r="CZ220" s="20">
        <v>42.5</v>
      </c>
    </row>
    <row r="221" spans="33:104" ht="15" thickBot="1" x14ac:dyDescent="0.35">
      <c r="AG221" s="19" t="s">
        <v>379</v>
      </c>
      <c r="AH221" s="20">
        <v>333323.09999999998</v>
      </c>
      <c r="AI221" s="20">
        <v>35</v>
      </c>
      <c r="AJ221" s="20">
        <v>35</v>
      </c>
      <c r="AK221" s="20">
        <v>166765.29999999999</v>
      </c>
      <c r="AL221" s="20">
        <v>499767</v>
      </c>
      <c r="BD221" s="19" t="s">
        <v>379</v>
      </c>
      <c r="BE221" s="20">
        <v>599831.5</v>
      </c>
      <c r="BF221" s="20">
        <v>35</v>
      </c>
      <c r="BG221" s="20">
        <v>50.5</v>
      </c>
      <c r="BH221" s="20">
        <v>300000.5</v>
      </c>
      <c r="BI221" s="20">
        <v>35</v>
      </c>
      <c r="BT221" s="19" t="s">
        <v>389</v>
      </c>
      <c r="BU221" s="20">
        <v>374899.8</v>
      </c>
      <c r="BV221" s="20">
        <v>33</v>
      </c>
      <c r="BW221" s="20">
        <v>33</v>
      </c>
      <c r="BX221" s="20">
        <v>125118.8</v>
      </c>
      <c r="BY221" s="20">
        <v>499745.6</v>
      </c>
      <c r="BZ221" s="20">
        <v>61.5</v>
      </c>
      <c r="CT221" s="19" t="s">
        <v>389</v>
      </c>
      <c r="CU221" s="20">
        <v>599742.30000000005</v>
      </c>
      <c r="CV221" s="20">
        <v>33</v>
      </c>
      <c r="CW221" s="20">
        <v>33</v>
      </c>
      <c r="CX221" s="20">
        <v>300011.90000000002</v>
      </c>
      <c r="CY221" s="20">
        <v>50</v>
      </c>
      <c r="CZ221" s="20">
        <v>41.5</v>
      </c>
    </row>
    <row r="222" spans="33:104" ht="15" thickBot="1" x14ac:dyDescent="0.35">
      <c r="AG222" s="19" t="s">
        <v>384</v>
      </c>
      <c r="AH222" s="20">
        <v>333322.09999999998</v>
      </c>
      <c r="AI222" s="20">
        <v>34</v>
      </c>
      <c r="AJ222" s="20">
        <v>34</v>
      </c>
      <c r="AK222" s="20">
        <v>166763.29999999999</v>
      </c>
      <c r="AL222" s="20">
        <v>499766</v>
      </c>
      <c r="BD222" s="19" t="s">
        <v>384</v>
      </c>
      <c r="BE222" s="20">
        <v>599821.5</v>
      </c>
      <c r="BF222" s="20">
        <v>34</v>
      </c>
      <c r="BG222" s="20">
        <v>34</v>
      </c>
      <c r="BH222" s="20">
        <v>299999.5</v>
      </c>
      <c r="BI222" s="20">
        <v>34</v>
      </c>
      <c r="BT222" s="19" t="s">
        <v>394</v>
      </c>
      <c r="BU222" s="20">
        <v>249969.6</v>
      </c>
      <c r="BV222" s="20">
        <v>32</v>
      </c>
      <c r="BW222" s="20">
        <v>32</v>
      </c>
      <c r="BX222" s="20">
        <v>125117.8</v>
      </c>
      <c r="BY222" s="20">
        <v>499744.6</v>
      </c>
      <c r="BZ222" s="20">
        <v>60.5</v>
      </c>
      <c r="CT222" s="19" t="s">
        <v>394</v>
      </c>
      <c r="CU222" s="20">
        <v>599741.30000000005</v>
      </c>
      <c r="CV222" s="20">
        <v>32</v>
      </c>
      <c r="CW222" s="20">
        <v>32</v>
      </c>
      <c r="CX222" s="20">
        <v>300010.90000000002</v>
      </c>
      <c r="CY222" s="20">
        <v>49</v>
      </c>
      <c r="CZ222" s="20">
        <v>40.5</v>
      </c>
    </row>
    <row r="223" spans="33:104" ht="15" thickBot="1" x14ac:dyDescent="0.35">
      <c r="AG223" s="19" t="s">
        <v>389</v>
      </c>
      <c r="AH223" s="20">
        <v>333321.09999999998</v>
      </c>
      <c r="AI223" s="20">
        <v>33</v>
      </c>
      <c r="AJ223" s="20">
        <v>33</v>
      </c>
      <c r="AK223" s="20">
        <v>166.5</v>
      </c>
      <c r="AL223" s="20">
        <v>499765</v>
      </c>
      <c r="BD223" s="19" t="s">
        <v>389</v>
      </c>
      <c r="BE223" s="20">
        <v>599820.5</v>
      </c>
      <c r="BF223" s="20">
        <v>33</v>
      </c>
      <c r="BG223" s="20">
        <v>33</v>
      </c>
      <c r="BH223" s="20">
        <v>299998.5</v>
      </c>
      <c r="BI223" s="20">
        <v>33</v>
      </c>
      <c r="BT223" s="19" t="s">
        <v>399</v>
      </c>
      <c r="BU223" s="20">
        <v>249968.6</v>
      </c>
      <c r="BV223" s="20">
        <v>31</v>
      </c>
      <c r="BW223" s="20">
        <v>31</v>
      </c>
      <c r="BX223" s="20">
        <v>125116.8</v>
      </c>
      <c r="BY223" s="20">
        <v>499743.6</v>
      </c>
      <c r="BZ223" s="20">
        <v>59.5</v>
      </c>
      <c r="CT223" s="19" t="s">
        <v>399</v>
      </c>
      <c r="CU223" s="20">
        <v>599740.30000000005</v>
      </c>
      <c r="CV223" s="20">
        <v>31</v>
      </c>
      <c r="CW223" s="20">
        <v>31</v>
      </c>
      <c r="CX223" s="20">
        <v>300009.90000000002</v>
      </c>
      <c r="CY223" s="20">
        <v>48</v>
      </c>
      <c r="CZ223" s="20">
        <v>39.5</v>
      </c>
    </row>
    <row r="224" spans="33:104" ht="15" thickBot="1" x14ac:dyDescent="0.35">
      <c r="AG224" s="19" t="s">
        <v>394</v>
      </c>
      <c r="AH224" s="20">
        <v>333314.59999999998</v>
      </c>
      <c r="AI224" s="20">
        <v>32</v>
      </c>
      <c r="AJ224" s="20">
        <v>32</v>
      </c>
      <c r="AK224" s="20">
        <v>165.5</v>
      </c>
      <c r="AL224" s="20">
        <v>499764</v>
      </c>
      <c r="BD224" s="19" t="s">
        <v>394</v>
      </c>
      <c r="BE224" s="20">
        <v>599819.5</v>
      </c>
      <c r="BF224" s="20">
        <v>32</v>
      </c>
      <c r="BG224" s="20">
        <v>32</v>
      </c>
      <c r="BH224" s="20">
        <v>299993.5</v>
      </c>
      <c r="BI224" s="20">
        <v>32</v>
      </c>
      <c r="BT224" s="19" t="s">
        <v>404</v>
      </c>
      <c r="BU224" s="20">
        <v>249967.6</v>
      </c>
      <c r="BV224" s="20">
        <v>30</v>
      </c>
      <c r="BW224" s="20">
        <v>30</v>
      </c>
      <c r="BX224" s="20">
        <v>125108.3</v>
      </c>
      <c r="BY224" s="20">
        <v>499742.6</v>
      </c>
      <c r="BZ224" s="20">
        <v>58.5</v>
      </c>
      <c r="CT224" s="19" t="s">
        <v>404</v>
      </c>
      <c r="CU224" s="20">
        <v>599739.30000000005</v>
      </c>
      <c r="CV224" s="20">
        <v>30</v>
      </c>
      <c r="CW224" s="20">
        <v>30</v>
      </c>
      <c r="CX224" s="20">
        <v>300008.90000000002</v>
      </c>
      <c r="CY224" s="20">
        <v>47</v>
      </c>
      <c r="CZ224" s="20">
        <v>38.5</v>
      </c>
    </row>
    <row r="225" spans="33:104" ht="15" thickBot="1" x14ac:dyDescent="0.35">
      <c r="AG225" s="19" t="s">
        <v>399</v>
      </c>
      <c r="AH225" s="20">
        <v>333313.59999999998</v>
      </c>
      <c r="AI225" s="20">
        <v>31</v>
      </c>
      <c r="AJ225" s="20">
        <v>31</v>
      </c>
      <c r="AK225" s="20">
        <v>164.5</v>
      </c>
      <c r="AL225" s="20">
        <v>499763</v>
      </c>
      <c r="BD225" s="19" t="s">
        <v>399</v>
      </c>
      <c r="BE225" s="20">
        <v>599818.5</v>
      </c>
      <c r="BF225" s="20">
        <v>31</v>
      </c>
      <c r="BG225" s="20">
        <v>31</v>
      </c>
      <c r="BH225" s="20">
        <v>299992.5</v>
      </c>
      <c r="BI225" s="20">
        <v>31</v>
      </c>
      <c r="BT225" s="19" t="s">
        <v>409</v>
      </c>
      <c r="BU225" s="20">
        <v>249965.6</v>
      </c>
      <c r="BV225" s="20">
        <v>29</v>
      </c>
      <c r="BW225" s="20">
        <v>29</v>
      </c>
      <c r="BX225" s="20">
        <v>125107.3</v>
      </c>
      <c r="BY225" s="20">
        <v>499741.6</v>
      </c>
      <c r="BZ225" s="20">
        <v>52.5</v>
      </c>
      <c r="CT225" s="19" t="s">
        <v>409</v>
      </c>
      <c r="CU225" s="20">
        <v>599738.30000000005</v>
      </c>
      <c r="CV225" s="20">
        <v>29</v>
      </c>
      <c r="CW225" s="20">
        <v>29</v>
      </c>
      <c r="CX225" s="20">
        <v>300006.90000000002</v>
      </c>
      <c r="CY225" s="20">
        <v>46</v>
      </c>
      <c r="CZ225" s="20">
        <v>37.5</v>
      </c>
    </row>
    <row r="226" spans="33:104" ht="15" thickBot="1" x14ac:dyDescent="0.35">
      <c r="AG226" s="19" t="s">
        <v>404</v>
      </c>
      <c r="AH226" s="20">
        <v>333312.59999999998</v>
      </c>
      <c r="AI226" s="20">
        <v>30</v>
      </c>
      <c r="AJ226" s="20">
        <v>30</v>
      </c>
      <c r="AK226" s="20">
        <v>159.5</v>
      </c>
      <c r="AL226" s="20">
        <v>499762</v>
      </c>
      <c r="BD226" s="19" t="s">
        <v>404</v>
      </c>
      <c r="BE226" s="20">
        <v>599817.5</v>
      </c>
      <c r="BF226" s="20">
        <v>30</v>
      </c>
      <c r="BG226" s="20">
        <v>30</v>
      </c>
      <c r="BH226" s="20">
        <v>299991.5</v>
      </c>
      <c r="BI226" s="20">
        <v>30</v>
      </c>
      <c r="BT226" s="19" t="s">
        <v>414</v>
      </c>
      <c r="BU226" s="20">
        <v>249964.6</v>
      </c>
      <c r="BV226" s="20">
        <v>28</v>
      </c>
      <c r="BW226" s="20">
        <v>28</v>
      </c>
      <c r="BX226" s="20">
        <v>125106.3</v>
      </c>
      <c r="BY226" s="20">
        <v>499740.6</v>
      </c>
      <c r="BZ226" s="20">
        <v>51.5</v>
      </c>
      <c r="CT226" s="19" t="s">
        <v>414</v>
      </c>
      <c r="CU226" s="20">
        <v>599737.30000000005</v>
      </c>
      <c r="CV226" s="20">
        <v>28</v>
      </c>
      <c r="CW226" s="20">
        <v>28</v>
      </c>
      <c r="CX226" s="20">
        <v>300004.40000000002</v>
      </c>
      <c r="CY226" s="20">
        <v>45</v>
      </c>
      <c r="CZ226" s="20">
        <v>36.5</v>
      </c>
    </row>
    <row r="227" spans="33:104" ht="15" thickBot="1" x14ac:dyDescent="0.35">
      <c r="AG227" s="19" t="s">
        <v>409</v>
      </c>
      <c r="AH227" s="20">
        <v>333307.59999999998</v>
      </c>
      <c r="AI227" s="20">
        <v>29</v>
      </c>
      <c r="AJ227" s="20">
        <v>29</v>
      </c>
      <c r="AK227" s="20">
        <v>158.5</v>
      </c>
      <c r="AL227" s="20">
        <v>499761</v>
      </c>
      <c r="BD227" s="19" t="s">
        <v>409</v>
      </c>
      <c r="BE227" s="20">
        <v>599816.5</v>
      </c>
      <c r="BF227" s="20">
        <v>29</v>
      </c>
      <c r="BG227" s="20">
        <v>29</v>
      </c>
      <c r="BH227" s="20">
        <v>299990.5</v>
      </c>
      <c r="BI227" s="20">
        <v>29</v>
      </c>
      <c r="BT227" s="19" t="s">
        <v>419</v>
      </c>
      <c r="BU227" s="20">
        <v>249963.6</v>
      </c>
      <c r="BV227" s="20">
        <v>27</v>
      </c>
      <c r="BW227" s="20">
        <v>27</v>
      </c>
      <c r="BX227" s="20">
        <v>125105.3</v>
      </c>
      <c r="BY227" s="20">
        <v>499739.6</v>
      </c>
      <c r="BZ227" s="20">
        <v>50.5</v>
      </c>
      <c r="CT227" s="19" t="s">
        <v>419</v>
      </c>
      <c r="CU227" s="20">
        <v>599736.30000000005</v>
      </c>
      <c r="CV227" s="20">
        <v>27</v>
      </c>
      <c r="CW227" s="20">
        <v>27</v>
      </c>
      <c r="CX227" s="20">
        <v>299999.90000000002</v>
      </c>
      <c r="CY227" s="20">
        <v>44</v>
      </c>
      <c r="CZ227" s="20">
        <v>35.5</v>
      </c>
    </row>
    <row r="228" spans="33:104" ht="15" thickBot="1" x14ac:dyDescent="0.35">
      <c r="AG228" s="19" t="s">
        <v>414</v>
      </c>
      <c r="AH228" s="20">
        <v>333306.59999999998</v>
      </c>
      <c r="AI228" s="20">
        <v>28</v>
      </c>
      <c r="AJ228" s="20">
        <v>28</v>
      </c>
      <c r="AK228" s="20">
        <v>157.5</v>
      </c>
      <c r="AL228" s="20">
        <v>499760</v>
      </c>
      <c r="BD228" s="19" t="s">
        <v>414</v>
      </c>
      <c r="BE228" s="20">
        <v>599815.5</v>
      </c>
      <c r="BF228" s="20">
        <v>28</v>
      </c>
      <c r="BG228" s="20">
        <v>28</v>
      </c>
      <c r="BH228" s="20">
        <v>299987.5</v>
      </c>
      <c r="BI228" s="20">
        <v>28</v>
      </c>
      <c r="BT228" s="19" t="s">
        <v>424</v>
      </c>
      <c r="BU228" s="20">
        <v>249950.6</v>
      </c>
      <c r="BV228" s="20">
        <v>26</v>
      </c>
      <c r="BW228" s="20">
        <v>26</v>
      </c>
      <c r="BX228" s="20">
        <v>125075.3</v>
      </c>
      <c r="BY228" s="20">
        <v>499738.6</v>
      </c>
      <c r="BZ228" s="20">
        <v>49.5</v>
      </c>
      <c r="CT228" s="19" t="s">
        <v>424</v>
      </c>
      <c r="CU228" s="20">
        <v>599735.30000000005</v>
      </c>
      <c r="CV228" s="20">
        <v>26</v>
      </c>
      <c r="CW228" s="20">
        <v>26</v>
      </c>
      <c r="CX228" s="20">
        <v>299998.90000000002</v>
      </c>
      <c r="CY228" s="20">
        <v>43</v>
      </c>
      <c r="CZ228" s="20">
        <v>34.5</v>
      </c>
    </row>
    <row r="229" spans="33:104" ht="15" thickBot="1" x14ac:dyDescent="0.35">
      <c r="AG229" s="19" t="s">
        <v>419</v>
      </c>
      <c r="AH229" s="20">
        <v>333305.59999999998</v>
      </c>
      <c r="AI229" s="20">
        <v>27</v>
      </c>
      <c r="AJ229" s="20">
        <v>27</v>
      </c>
      <c r="AK229" s="20">
        <v>156.5</v>
      </c>
      <c r="AL229" s="20">
        <v>499759</v>
      </c>
      <c r="BD229" s="19" t="s">
        <v>419</v>
      </c>
      <c r="BE229" s="20">
        <v>599814.5</v>
      </c>
      <c r="BF229" s="20">
        <v>27</v>
      </c>
      <c r="BG229" s="20">
        <v>27</v>
      </c>
      <c r="BH229" s="20">
        <v>299986.5</v>
      </c>
      <c r="BI229" s="20">
        <v>27</v>
      </c>
      <c r="BT229" s="19" t="s">
        <v>429</v>
      </c>
      <c r="BU229" s="20">
        <v>249947.1</v>
      </c>
      <c r="BV229" s="20">
        <v>25</v>
      </c>
      <c r="BW229" s="20">
        <v>25</v>
      </c>
      <c r="BX229" s="20">
        <v>141.5</v>
      </c>
      <c r="BY229" s="20">
        <v>499737.59999999998</v>
      </c>
      <c r="BZ229" s="20">
        <v>48.5</v>
      </c>
      <c r="CT229" s="19" t="s">
        <v>429</v>
      </c>
      <c r="CU229" s="20">
        <v>599734.30000000005</v>
      </c>
      <c r="CV229" s="20">
        <v>25</v>
      </c>
      <c r="CW229" s="20">
        <v>25</v>
      </c>
      <c r="CX229" s="20">
        <v>299997.90000000002</v>
      </c>
      <c r="CY229" s="20">
        <v>42</v>
      </c>
      <c r="CZ229" s="20">
        <v>33.5</v>
      </c>
    </row>
    <row r="230" spans="33:104" ht="15" thickBot="1" x14ac:dyDescent="0.35">
      <c r="AG230" s="19" t="s">
        <v>424</v>
      </c>
      <c r="AH230" s="20">
        <v>166714.29999999999</v>
      </c>
      <c r="AI230" s="20">
        <v>26</v>
      </c>
      <c r="AJ230" s="20">
        <v>26</v>
      </c>
      <c r="AK230" s="20">
        <v>137.5</v>
      </c>
      <c r="AL230" s="20">
        <v>499758</v>
      </c>
      <c r="BD230" s="19" t="s">
        <v>424</v>
      </c>
      <c r="BE230" s="20">
        <v>599813.5</v>
      </c>
      <c r="BF230" s="20">
        <v>26</v>
      </c>
      <c r="BG230" s="20">
        <v>26</v>
      </c>
      <c r="BH230" s="20">
        <v>299985.5</v>
      </c>
      <c r="BI230" s="20">
        <v>26</v>
      </c>
      <c r="BT230" s="19" t="s">
        <v>434</v>
      </c>
      <c r="BU230" s="20">
        <v>249946.1</v>
      </c>
      <c r="BV230" s="20">
        <v>24</v>
      </c>
      <c r="BW230" s="20">
        <v>24</v>
      </c>
      <c r="BX230" s="20">
        <v>84</v>
      </c>
      <c r="BY230" s="20">
        <v>499736.6</v>
      </c>
      <c r="BZ230" s="20">
        <v>47.5</v>
      </c>
      <c r="CT230" s="19" t="s">
        <v>434</v>
      </c>
      <c r="CU230" s="20">
        <v>599733.30000000005</v>
      </c>
      <c r="CV230" s="20">
        <v>24</v>
      </c>
      <c r="CW230" s="20">
        <v>24</v>
      </c>
      <c r="CX230" s="20">
        <v>299996.90000000002</v>
      </c>
      <c r="CY230" s="20">
        <v>41</v>
      </c>
      <c r="CZ230" s="20">
        <v>32.5</v>
      </c>
    </row>
    <row r="231" spans="33:104" ht="15" thickBot="1" x14ac:dyDescent="0.35">
      <c r="AG231" s="19" t="s">
        <v>429</v>
      </c>
      <c r="AH231" s="20">
        <v>166712.29999999999</v>
      </c>
      <c r="AI231" s="20">
        <v>25</v>
      </c>
      <c r="AJ231" s="20">
        <v>25</v>
      </c>
      <c r="AK231" s="20">
        <v>103</v>
      </c>
      <c r="AL231" s="20">
        <v>499757</v>
      </c>
      <c r="BD231" s="19" t="s">
        <v>429</v>
      </c>
      <c r="BE231" s="20">
        <v>599812.5</v>
      </c>
      <c r="BF231" s="20">
        <v>25</v>
      </c>
      <c r="BG231" s="20">
        <v>25</v>
      </c>
      <c r="BH231" s="20">
        <v>299981</v>
      </c>
      <c r="BI231" s="20">
        <v>25</v>
      </c>
      <c r="BT231" s="19" t="s">
        <v>439</v>
      </c>
      <c r="BU231" s="20">
        <v>249945.1</v>
      </c>
      <c r="BV231" s="20">
        <v>23</v>
      </c>
      <c r="BW231" s="20">
        <v>23</v>
      </c>
      <c r="BX231" s="20">
        <v>83</v>
      </c>
      <c r="BY231" s="20">
        <v>499734.1</v>
      </c>
      <c r="BZ231" s="20">
        <v>42</v>
      </c>
      <c r="CT231" s="19" t="s">
        <v>439</v>
      </c>
      <c r="CU231" s="20">
        <v>599732.30000000005</v>
      </c>
      <c r="CV231" s="20">
        <v>23</v>
      </c>
      <c r="CW231" s="20">
        <v>23</v>
      </c>
      <c r="CX231" s="20">
        <v>299989.40000000002</v>
      </c>
      <c r="CY231" s="20">
        <v>40</v>
      </c>
      <c r="CZ231" s="20">
        <v>31.5</v>
      </c>
    </row>
    <row r="232" spans="33:104" ht="15" thickBot="1" x14ac:dyDescent="0.35">
      <c r="AG232" s="19" t="s">
        <v>434</v>
      </c>
      <c r="AH232" s="20">
        <v>166709.29999999999</v>
      </c>
      <c r="AI232" s="20">
        <v>24</v>
      </c>
      <c r="AJ232" s="20">
        <v>24</v>
      </c>
      <c r="AK232" s="20">
        <v>57.5</v>
      </c>
      <c r="AL232" s="20">
        <v>499756</v>
      </c>
      <c r="BD232" s="19" t="s">
        <v>434</v>
      </c>
      <c r="BE232" s="20">
        <v>599811.5</v>
      </c>
      <c r="BF232" s="20">
        <v>24</v>
      </c>
      <c r="BG232" s="20">
        <v>24</v>
      </c>
      <c r="BH232" s="20">
        <v>299980</v>
      </c>
      <c r="BI232" s="20">
        <v>24</v>
      </c>
      <c r="BT232" s="19" t="s">
        <v>444</v>
      </c>
      <c r="BU232" s="20">
        <v>249944.1</v>
      </c>
      <c r="BV232" s="20">
        <v>22</v>
      </c>
      <c r="BW232" s="20">
        <v>22</v>
      </c>
      <c r="BX232" s="20">
        <v>82</v>
      </c>
      <c r="BY232" s="20">
        <v>499733.1</v>
      </c>
      <c r="BZ232" s="20">
        <v>41</v>
      </c>
      <c r="CT232" s="19" t="s">
        <v>444</v>
      </c>
      <c r="CU232" s="20">
        <v>599731.30000000005</v>
      </c>
      <c r="CV232" s="20">
        <v>22</v>
      </c>
      <c r="CW232" s="20">
        <v>22</v>
      </c>
      <c r="CX232" s="20">
        <v>200030.6</v>
      </c>
      <c r="CY232" s="20">
        <v>39</v>
      </c>
      <c r="CZ232" s="20">
        <v>30.5</v>
      </c>
    </row>
    <row r="233" spans="33:104" ht="15" thickBot="1" x14ac:dyDescent="0.35">
      <c r="AG233" s="19" t="s">
        <v>439</v>
      </c>
      <c r="AH233" s="20">
        <v>166706.79999999999</v>
      </c>
      <c r="AI233" s="20">
        <v>23</v>
      </c>
      <c r="AJ233" s="20">
        <v>23</v>
      </c>
      <c r="AK233" s="20">
        <v>56.5</v>
      </c>
      <c r="AL233" s="20">
        <v>499755</v>
      </c>
      <c r="BD233" s="19" t="s">
        <v>439</v>
      </c>
      <c r="BE233" s="20">
        <v>599810.5</v>
      </c>
      <c r="BF233" s="20">
        <v>23</v>
      </c>
      <c r="BG233" s="20">
        <v>23</v>
      </c>
      <c r="BH233" s="20">
        <v>299979</v>
      </c>
      <c r="BI233" s="20">
        <v>23</v>
      </c>
      <c r="BT233" s="19" t="s">
        <v>449</v>
      </c>
      <c r="BU233" s="20">
        <v>249943.1</v>
      </c>
      <c r="BV233" s="20">
        <v>21</v>
      </c>
      <c r="BW233" s="20">
        <v>21</v>
      </c>
      <c r="BX233" s="20">
        <v>81</v>
      </c>
      <c r="BY233" s="20">
        <v>499732.1</v>
      </c>
      <c r="BZ233" s="20">
        <v>40</v>
      </c>
      <c r="CT233" s="19" t="s">
        <v>449</v>
      </c>
      <c r="CU233" s="20">
        <v>599730.30000000005</v>
      </c>
      <c r="CV233" s="20">
        <v>21</v>
      </c>
      <c r="CW233" s="20">
        <v>21</v>
      </c>
      <c r="CX233" s="20">
        <v>200029.6</v>
      </c>
      <c r="CY233" s="20">
        <v>38</v>
      </c>
      <c r="CZ233" s="20">
        <v>29.5</v>
      </c>
    </row>
    <row r="234" spans="33:104" ht="15" thickBot="1" x14ac:dyDescent="0.35">
      <c r="AG234" s="19" t="s">
        <v>444</v>
      </c>
      <c r="AH234" s="20">
        <v>166705.79999999999</v>
      </c>
      <c r="AI234" s="20">
        <v>22</v>
      </c>
      <c r="AJ234" s="20">
        <v>22</v>
      </c>
      <c r="AK234" s="20">
        <v>55.5</v>
      </c>
      <c r="AL234" s="20">
        <v>499754</v>
      </c>
      <c r="BD234" s="19" t="s">
        <v>444</v>
      </c>
      <c r="BE234" s="20">
        <v>599809.5</v>
      </c>
      <c r="BF234" s="20">
        <v>22</v>
      </c>
      <c r="BG234" s="20">
        <v>22</v>
      </c>
      <c r="BH234" s="20">
        <v>200009.2</v>
      </c>
      <c r="BI234" s="20">
        <v>22</v>
      </c>
      <c r="BT234" s="19" t="s">
        <v>454</v>
      </c>
      <c r="BU234" s="20">
        <v>249934.6</v>
      </c>
      <c r="BV234" s="20">
        <v>20</v>
      </c>
      <c r="BW234" s="20">
        <v>20</v>
      </c>
      <c r="BX234" s="20">
        <v>64</v>
      </c>
      <c r="BY234" s="20">
        <v>499731.1</v>
      </c>
      <c r="BZ234" s="20">
        <v>39</v>
      </c>
      <c r="CT234" s="19" t="s">
        <v>454</v>
      </c>
      <c r="CU234" s="20">
        <v>599729.30000000005</v>
      </c>
      <c r="CV234" s="20">
        <v>20</v>
      </c>
      <c r="CW234" s="20">
        <v>20</v>
      </c>
      <c r="CX234" s="20">
        <v>200022.1</v>
      </c>
      <c r="CY234" s="20">
        <v>37</v>
      </c>
      <c r="CZ234" s="20">
        <v>28.5</v>
      </c>
    </row>
    <row r="235" spans="33:104" ht="15" thickBot="1" x14ac:dyDescent="0.35">
      <c r="AG235" s="19" t="s">
        <v>449</v>
      </c>
      <c r="AH235" s="20">
        <v>166700.29999999999</v>
      </c>
      <c r="AI235" s="20">
        <v>21</v>
      </c>
      <c r="AJ235" s="20">
        <v>21</v>
      </c>
      <c r="AK235" s="20">
        <v>48</v>
      </c>
      <c r="AL235" s="20">
        <v>499753</v>
      </c>
      <c r="BD235" s="19" t="s">
        <v>449</v>
      </c>
      <c r="BE235" s="20">
        <v>599808.5</v>
      </c>
      <c r="BF235" s="20">
        <v>21</v>
      </c>
      <c r="BG235" s="20">
        <v>21</v>
      </c>
      <c r="BH235" s="20">
        <v>200008.2</v>
      </c>
      <c r="BI235" s="20">
        <v>21</v>
      </c>
      <c r="BT235" s="19" t="s">
        <v>459</v>
      </c>
      <c r="BU235" s="20">
        <v>249930.1</v>
      </c>
      <c r="BV235" s="20">
        <v>19</v>
      </c>
      <c r="BW235" s="20">
        <v>19</v>
      </c>
      <c r="BX235" s="20">
        <v>63</v>
      </c>
      <c r="BY235" s="20">
        <v>499730.1</v>
      </c>
      <c r="BZ235" s="20">
        <v>35</v>
      </c>
      <c r="CT235" s="19" t="s">
        <v>459</v>
      </c>
      <c r="CU235" s="20">
        <v>599728.30000000005</v>
      </c>
      <c r="CV235" s="20">
        <v>19</v>
      </c>
      <c r="CW235" s="20">
        <v>19</v>
      </c>
      <c r="CX235" s="20">
        <v>200012.6</v>
      </c>
      <c r="CY235" s="20">
        <v>36</v>
      </c>
      <c r="CZ235" s="20">
        <v>27.5</v>
      </c>
    </row>
    <row r="236" spans="33:104" ht="15" thickBot="1" x14ac:dyDescent="0.35">
      <c r="AG236" s="19" t="s">
        <v>454</v>
      </c>
      <c r="AH236" s="20">
        <v>166696.29999999999</v>
      </c>
      <c r="AI236" s="20">
        <v>20</v>
      </c>
      <c r="AJ236" s="20">
        <v>20</v>
      </c>
      <c r="AK236" s="20">
        <v>47</v>
      </c>
      <c r="AL236" s="20">
        <v>499752</v>
      </c>
      <c r="BD236" s="19" t="s">
        <v>454</v>
      </c>
      <c r="BE236" s="20">
        <v>599807.5</v>
      </c>
      <c r="BF236" s="20">
        <v>20</v>
      </c>
      <c r="BG236" s="20">
        <v>20</v>
      </c>
      <c r="BH236" s="20">
        <v>200007.2</v>
      </c>
      <c r="BI236" s="20">
        <v>20</v>
      </c>
      <c r="BT236" s="19" t="s">
        <v>464</v>
      </c>
      <c r="BU236" s="20">
        <v>249929.1</v>
      </c>
      <c r="BV236" s="20">
        <v>18</v>
      </c>
      <c r="BW236" s="20">
        <v>18</v>
      </c>
      <c r="BX236" s="20">
        <v>62</v>
      </c>
      <c r="BY236" s="20">
        <v>499729.1</v>
      </c>
      <c r="BZ236" s="20">
        <v>34</v>
      </c>
      <c r="CT236" s="19" t="s">
        <v>464</v>
      </c>
      <c r="CU236" s="20">
        <v>599727.30000000005</v>
      </c>
      <c r="CV236" s="20">
        <v>18</v>
      </c>
      <c r="CW236" s="20">
        <v>18</v>
      </c>
      <c r="CX236" s="20">
        <v>200011.6</v>
      </c>
      <c r="CY236" s="20">
        <v>35</v>
      </c>
      <c r="CZ236" s="20">
        <v>26.5</v>
      </c>
    </row>
    <row r="237" spans="33:104" ht="15" thickBot="1" x14ac:dyDescent="0.35">
      <c r="AG237" s="19" t="s">
        <v>459</v>
      </c>
      <c r="AH237" s="20">
        <v>166690.29999999999</v>
      </c>
      <c r="AI237" s="20">
        <v>19</v>
      </c>
      <c r="AJ237" s="20">
        <v>19</v>
      </c>
      <c r="AK237" s="20">
        <v>46</v>
      </c>
      <c r="AL237" s="20">
        <v>499751</v>
      </c>
      <c r="BD237" s="19" t="s">
        <v>459</v>
      </c>
      <c r="BE237" s="20">
        <v>599806.5</v>
      </c>
      <c r="BF237" s="20">
        <v>19</v>
      </c>
      <c r="BG237" s="20">
        <v>19</v>
      </c>
      <c r="BH237" s="20">
        <v>199996.7</v>
      </c>
      <c r="BI237" s="20">
        <v>19</v>
      </c>
      <c r="BT237" s="19" t="s">
        <v>469</v>
      </c>
      <c r="BU237" s="20">
        <v>249928.1</v>
      </c>
      <c r="BV237" s="20">
        <v>17</v>
      </c>
      <c r="BW237" s="20">
        <v>17</v>
      </c>
      <c r="BX237" s="20">
        <v>61</v>
      </c>
      <c r="BY237" s="20">
        <v>499728.1</v>
      </c>
      <c r="BZ237" s="20">
        <v>33</v>
      </c>
      <c r="CT237" s="19" t="s">
        <v>469</v>
      </c>
      <c r="CU237" s="20">
        <v>599726.30000000005</v>
      </c>
      <c r="CV237" s="20">
        <v>17</v>
      </c>
      <c r="CW237" s="20">
        <v>17</v>
      </c>
      <c r="CX237" s="20">
        <v>200007.6</v>
      </c>
      <c r="CY237" s="20">
        <v>34</v>
      </c>
      <c r="CZ237" s="20">
        <v>25.5</v>
      </c>
    </row>
    <row r="238" spans="33:104" ht="15" thickBot="1" x14ac:dyDescent="0.35">
      <c r="AG238" s="19" t="s">
        <v>464</v>
      </c>
      <c r="AH238" s="20">
        <v>166688.79999999999</v>
      </c>
      <c r="AI238" s="20">
        <v>18</v>
      </c>
      <c r="AJ238" s="20">
        <v>18</v>
      </c>
      <c r="AK238" s="20">
        <v>45</v>
      </c>
      <c r="AL238" s="20">
        <v>499750</v>
      </c>
      <c r="BD238" s="19" t="s">
        <v>464</v>
      </c>
      <c r="BE238" s="20">
        <v>599805.5</v>
      </c>
      <c r="BF238" s="20">
        <v>18</v>
      </c>
      <c r="BG238" s="20">
        <v>18</v>
      </c>
      <c r="BH238" s="20">
        <v>199991.2</v>
      </c>
      <c r="BI238" s="20">
        <v>18</v>
      </c>
      <c r="BT238" s="19" t="s">
        <v>474</v>
      </c>
      <c r="BU238" s="20">
        <v>249922.1</v>
      </c>
      <c r="BV238" s="20">
        <v>16</v>
      </c>
      <c r="BW238" s="20">
        <v>16</v>
      </c>
      <c r="BX238" s="20">
        <v>60</v>
      </c>
      <c r="BY238" s="20">
        <v>499727.1</v>
      </c>
      <c r="BZ238" s="20">
        <v>32</v>
      </c>
      <c r="CT238" s="19" t="s">
        <v>474</v>
      </c>
      <c r="CU238" s="20">
        <v>599725.30000000005</v>
      </c>
      <c r="CV238" s="20">
        <v>16</v>
      </c>
      <c r="CW238" s="20">
        <v>16</v>
      </c>
      <c r="CX238" s="20">
        <v>200006.6</v>
      </c>
      <c r="CY238" s="20">
        <v>33</v>
      </c>
      <c r="CZ238" s="20">
        <v>16</v>
      </c>
    </row>
    <row r="239" spans="33:104" ht="15" thickBot="1" x14ac:dyDescent="0.35">
      <c r="AG239" s="19" t="s">
        <v>469</v>
      </c>
      <c r="AH239" s="20">
        <v>166674.29999999999</v>
      </c>
      <c r="AI239" s="20">
        <v>17</v>
      </c>
      <c r="AJ239" s="20">
        <v>17</v>
      </c>
      <c r="AK239" s="20">
        <v>41.5</v>
      </c>
      <c r="AL239" s="20">
        <v>499749</v>
      </c>
      <c r="BD239" s="19" t="s">
        <v>469</v>
      </c>
      <c r="BE239" s="20">
        <v>599804.5</v>
      </c>
      <c r="BF239" s="20">
        <v>17</v>
      </c>
      <c r="BG239" s="20">
        <v>17</v>
      </c>
      <c r="BH239" s="20">
        <v>199987.20000000001</v>
      </c>
      <c r="BI239" s="20">
        <v>17</v>
      </c>
      <c r="BT239" s="19" t="s">
        <v>479</v>
      </c>
      <c r="BU239" s="20">
        <v>249921.1</v>
      </c>
      <c r="BV239" s="20">
        <v>15</v>
      </c>
      <c r="BW239" s="20">
        <v>15</v>
      </c>
      <c r="BX239" s="20">
        <v>59</v>
      </c>
      <c r="BY239" s="20">
        <v>499726.1</v>
      </c>
      <c r="BZ239" s="20">
        <v>28.5</v>
      </c>
      <c r="CT239" s="19" t="s">
        <v>479</v>
      </c>
      <c r="CU239" s="20">
        <v>599724.30000000005</v>
      </c>
      <c r="CV239" s="20">
        <v>15</v>
      </c>
      <c r="CW239" s="20">
        <v>15</v>
      </c>
      <c r="CX239" s="20">
        <v>199998.1</v>
      </c>
      <c r="CY239" s="20">
        <v>32</v>
      </c>
      <c r="CZ239" s="20">
        <v>15</v>
      </c>
    </row>
    <row r="240" spans="33:104" ht="15" thickBot="1" x14ac:dyDescent="0.35">
      <c r="AG240" s="19" t="s">
        <v>474</v>
      </c>
      <c r="AH240" s="20">
        <v>166668.29999999999</v>
      </c>
      <c r="AI240" s="20">
        <v>16</v>
      </c>
      <c r="AJ240" s="20">
        <v>16</v>
      </c>
      <c r="AK240" s="20">
        <v>40.5</v>
      </c>
      <c r="AL240" s="20">
        <v>499748</v>
      </c>
      <c r="BD240" s="19" t="s">
        <v>474</v>
      </c>
      <c r="BE240" s="20">
        <v>599803.5</v>
      </c>
      <c r="BF240" s="20">
        <v>16</v>
      </c>
      <c r="BG240" s="20">
        <v>16</v>
      </c>
      <c r="BH240" s="20">
        <v>199986.2</v>
      </c>
      <c r="BI240" s="20">
        <v>16</v>
      </c>
      <c r="BT240" s="19" t="s">
        <v>484</v>
      </c>
      <c r="BU240" s="20">
        <v>249904.1</v>
      </c>
      <c r="BV240" s="20">
        <v>14</v>
      </c>
      <c r="BW240" s="20">
        <v>14</v>
      </c>
      <c r="BX240" s="20">
        <v>58</v>
      </c>
      <c r="BY240" s="20">
        <v>499725.1</v>
      </c>
      <c r="BZ240" s="20">
        <v>27.5</v>
      </c>
      <c r="CT240" s="19" t="s">
        <v>484</v>
      </c>
      <c r="CU240" s="20">
        <v>599723.30000000005</v>
      </c>
      <c r="CV240" s="20">
        <v>14</v>
      </c>
      <c r="CW240" s="20">
        <v>14</v>
      </c>
      <c r="CX240" s="20">
        <v>199997.1</v>
      </c>
      <c r="CY240" s="20">
        <v>31</v>
      </c>
      <c r="CZ240" s="20">
        <v>14</v>
      </c>
    </row>
    <row r="241" spans="33:108" ht="15" thickBot="1" x14ac:dyDescent="0.35">
      <c r="AG241" s="19" t="s">
        <v>479</v>
      </c>
      <c r="AH241" s="20">
        <v>166666.29999999999</v>
      </c>
      <c r="AI241" s="20">
        <v>15</v>
      </c>
      <c r="AJ241" s="20">
        <v>15</v>
      </c>
      <c r="AK241" s="20">
        <v>39.5</v>
      </c>
      <c r="AL241" s="20">
        <v>499747</v>
      </c>
      <c r="BD241" s="19" t="s">
        <v>479</v>
      </c>
      <c r="BE241" s="20">
        <v>599802.5</v>
      </c>
      <c r="BF241" s="20">
        <v>15</v>
      </c>
      <c r="BG241" s="20">
        <v>15</v>
      </c>
      <c r="BH241" s="20">
        <v>199985.2</v>
      </c>
      <c r="BI241" s="20">
        <v>15</v>
      </c>
      <c r="BT241" s="19" t="s">
        <v>489</v>
      </c>
      <c r="BU241" s="20">
        <v>124960.8</v>
      </c>
      <c r="BV241" s="20">
        <v>13</v>
      </c>
      <c r="BW241" s="20">
        <v>13</v>
      </c>
      <c r="BX241" s="20">
        <v>57</v>
      </c>
      <c r="BY241" s="20">
        <v>499724.1</v>
      </c>
      <c r="BZ241" s="20">
        <v>26.5</v>
      </c>
      <c r="CT241" s="19" t="s">
        <v>489</v>
      </c>
      <c r="CU241" s="20">
        <v>599722.30000000005</v>
      </c>
      <c r="CV241" s="20">
        <v>13</v>
      </c>
      <c r="CW241" s="20">
        <v>13</v>
      </c>
      <c r="CX241" s="20">
        <v>199993.60000000001</v>
      </c>
      <c r="CY241" s="20">
        <v>30</v>
      </c>
      <c r="CZ241" s="20">
        <v>13</v>
      </c>
    </row>
    <row r="242" spans="33:108" ht="15" thickBot="1" x14ac:dyDescent="0.35">
      <c r="AG242" s="19" t="s">
        <v>484</v>
      </c>
      <c r="AH242" s="20">
        <v>166655.29999999999</v>
      </c>
      <c r="AI242" s="20">
        <v>14</v>
      </c>
      <c r="AJ242" s="20">
        <v>14</v>
      </c>
      <c r="AK242" s="20">
        <v>38.5</v>
      </c>
      <c r="AL242" s="20">
        <v>499746</v>
      </c>
      <c r="BD242" s="19" t="s">
        <v>484</v>
      </c>
      <c r="BE242" s="20">
        <v>599801.5</v>
      </c>
      <c r="BF242" s="20">
        <v>14</v>
      </c>
      <c r="BG242" s="20">
        <v>14</v>
      </c>
      <c r="BH242" s="20">
        <v>199984.2</v>
      </c>
      <c r="BI242" s="20">
        <v>14</v>
      </c>
      <c r="BT242" s="19" t="s">
        <v>494</v>
      </c>
      <c r="BU242" s="20">
        <v>124959.8</v>
      </c>
      <c r="BV242" s="20">
        <v>12</v>
      </c>
      <c r="BW242" s="20">
        <v>12</v>
      </c>
      <c r="BX242" s="20">
        <v>56</v>
      </c>
      <c r="BY242" s="20">
        <v>499723.1</v>
      </c>
      <c r="BZ242" s="20">
        <v>25.5</v>
      </c>
      <c r="CT242" s="19" t="s">
        <v>494</v>
      </c>
      <c r="CU242" s="20">
        <v>599721.30000000005</v>
      </c>
      <c r="CV242" s="20">
        <v>12</v>
      </c>
      <c r="CW242" s="20">
        <v>12</v>
      </c>
      <c r="CX242" s="20">
        <v>199985.6</v>
      </c>
      <c r="CY242" s="20">
        <v>29</v>
      </c>
      <c r="CZ242" s="20">
        <v>12</v>
      </c>
    </row>
    <row r="243" spans="33:108" ht="15" thickBot="1" x14ac:dyDescent="0.35">
      <c r="AG243" s="19" t="s">
        <v>489</v>
      </c>
      <c r="AH243" s="20">
        <v>166641.29999999999</v>
      </c>
      <c r="AI243" s="20">
        <v>13</v>
      </c>
      <c r="AJ243" s="20">
        <v>13</v>
      </c>
      <c r="AK243" s="20">
        <v>37.5</v>
      </c>
      <c r="AL243" s="20">
        <v>499745</v>
      </c>
      <c r="BD243" s="19" t="s">
        <v>489</v>
      </c>
      <c r="BE243" s="20">
        <v>599800.5</v>
      </c>
      <c r="BF243" s="20">
        <v>13</v>
      </c>
      <c r="BG243" s="20">
        <v>13</v>
      </c>
      <c r="BH243" s="20">
        <v>199977.7</v>
      </c>
      <c r="BI243" s="20">
        <v>13</v>
      </c>
      <c r="BT243" s="19" t="s">
        <v>499</v>
      </c>
      <c r="BU243" s="20">
        <v>124956.3</v>
      </c>
      <c r="BV243" s="20">
        <v>11</v>
      </c>
      <c r="BW243" s="20">
        <v>11</v>
      </c>
      <c r="BX243" s="20">
        <v>55</v>
      </c>
      <c r="BY243" s="20">
        <v>499722.1</v>
      </c>
      <c r="BZ243" s="20">
        <v>24.5</v>
      </c>
      <c r="CT243" s="19" t="s">
        <v>499</v>
      </c>
      <c r="CU243" s="20">
        <v>599720.30000000005</v>
      </c>
      <c r="CV243" s="20">
        <v>11</v>
      </c>
      <c r="CW243" s="20">
        <v>11</v>
      </c>
      <c r="CX243" s="20">
        <v>199982.1</v>
      </c>
      <c r="CY243" s="20">
        <v>28</v>
      </c>
      <c r="CZ243" s="20">
        <v>11</v>
      </c>
    </row>
    <row r="244" spans="33:108" ht="15" thickBot="1" x14ac:dyDescent="0.35">
      <c r="AG244" s="19" t="s">
        <v>494</v>
      </c>
      <c r="AH244" s="20">
        <v>166640.29999999999</v>
      </c>
      <c r="AI244" s="20">
        <v>12</v>
      </c>
      <c r="AJ244" s="20">
        <v>12</v>
      </c>
      <c r="AK244" s="20">
        <v>36.5</v>
      </c>
      <c r="AL244" s="20">
        <v>499744</v>
      </c>
      <c r="BD244" s="19" t="s">
        <v>494</v>
      </c>
      <c r="BE244" s="20">
        <v>599799.5</v>
      </c>
      <c r="BF244" s="20">
        <v>12</v>
      </c>
      <c r="BG244" s="20">
        <v>12</v>
      </c>
      <c r="BH244" s="20">
        <v>199976.7</v>
      </c>
      <c r="BI244" s="20">
        <v>12</v>
      </c>
      <c r="BT244" s="19" t="s">
        <v>504</v>
      </c>
      <c r="BU244" s="20">
        <v>124955.3</v>
      </c>
      <c r="BV244" s="20">
        <v>10</v>
      </c>
      <c r="BW244" s="20">
        <v>10</v>
      </c>
      <c r="BX244" s="20">
        <v>54</v>
      </c>
      <c r="BY244" s="20">
        <v>499718.6</v>
      </c>
      <c r="BZ244" s="20">
        <v>23.5</v>
      </c>
      <c r="CT244" s="19" t="s">
        <v>504</v>
      </c>
      <c r="CU244" s="20">
        <v>599719.30000000005</v>
      </c>
      <c r="CV244" s="20">
        <v>10</v>
      </c>
      <c r="CW244" s="20">
        <v>10</v>
      </c>
      <c r="CX244" s="20">
        <v>199981.1</v>
      </c>
      <c r="CY244" s="20">
        <v>27</v>
      </c>
      <c r="CZ244" s="20">
        <v>10</v>
      </c>
    </row>
    <row r="245" spans="33:108" ht="15" thickBot="1" x14ac:dyDescent="0.35">
      <c r="AG245" s="19" t="s">
        <v>499</v>
      </c>
      <c r="AH245" s="20">
        <v>166632.29999999999</v>
      </c>
      <c r="AI245" s="20">
        <v>11</v>
      </c>
      <c r="AJ245" s="20">
        <v>11</v>
      </c>
      <c r="AK245" s="20">
        <v>35.5</v>
      </c>
      <c r="AL245" s="20">
        <v>499743</v>
      </c>
      <c r="BD245" s="19" t="s">
        <v>499</v>
      </c>
      <c r="BE245" s="20">
        <v>599798.5</v>
      </c>
      <c r="BF245" s="20">
        <v>11</v>
      </c>
      <c r="BG245" s="20">
        <v>11</v>
      </c>
      <c r="BH245" s="20">
        <v>100014.3</v>
      </c>
      <c r="BI245" s="20">
        <v>11</v>
      </c>
      <c r="BT245" s="19" t="s">
        <v>509</v>
      </c>
      <c r="BU245" s="20">
        <v>124950.3</v>
      </c>
      <c r="BV245" s="20">
        <v>9</v>
      </c>
      <c r="BW245" s="20">
        <v>9</v>
      </c>
      <c r="BX245" s="20">
        <v>48.5</v>
      </c>
      <c r="BY245" s="20">
        <v>499717.6</v>
      </c>
      <c r="BZ245" s="20">
        <v>14</v>
      </c>
      <c r="CT245" s="19" t="s">
        <v>509</v>
      </c>
      <c r="CU245" s="20">
        <v>599717.30000000005</v>
      </c>
      <c r="CV245" s="20">
        <v>9</v>
      </c>
      <c r="CW245" s="20">
        <v>9</v>
      </c>
      <c r="CX245" s="20">
        <v>100032.3</v>
      </c>
      <c r="CY245" s="20">
        <v>26</v>
      </c>
      <c r="CZ245" s="20">
        <v>9</v>
      </c>
    </row>
    <row r="246" spans="33:108" ht="15" thickBot="1" x14ac:dyDescent="0.35">
      <c r="AG246" s="19" t="s">
        <v>504</v>
      </c>
      <c r="AH246" s="20">
        <v>166631.29999999999</v>
      </c>
      <c r="AI246" s="20">
        <v>10</v>
      </c>
      <c r="AJ246" s="20">
        <v>10</v>
      </c>
      <c r="AK246" s="20">
        <v>34.5</v>
      </c>
      <c r="AL246" s="20">
        <v>499742</v>
      </c>
      <c r="BD246" s="19" t="s">
        <v>504</v>
      </c>
      <c r="BE246" s="20">
        <v>599797.5</v>
      </c>
      <c r="BF246" s="20">
        <v>10</v>
      </c>
      <c r="BG246" s="20">
        <v>10</v>
      </c>
      <c r="BH246" s="20">
        <v>100013.3</v>
      </c>
      <c r="BI246" s="20">
        <v>10</v>
      </c>
      <c r="BT246" s="19" t="s">
        <v>514</v>
      </c>
      <c r="BU246" s="20">
        <v>124949.3</v>
      </c>
      <c r="BV246" s="20">
        <v>8</v>
      </c>
      <c r="BW246" s="20">
        <v>8</v>
      </c>
      <c r="BX246" s="20">
        <v>47.5</v>
      </c>
      <c r="BY246" s="20">
        <v>499716.6</v>
      </c>
      <c r="BZ246" s="20">
        <v>13</v>
      </c>
      <c r="CT246" s="19" t="s">
        <v>514</v>
      </c>
      <c r="CU246" s="20">
        <v>599716.30000000005</v>
      </c>
      <c r="CV246" s="20">
        <v>8</v>
      </c>
      <c r="CW246" s="20">
        <v>8</v>
      </c>
      <c r="CX246" s="20">
        <v>100031.3</v>
      </c>
      <c r="CY246" s="20">
        <v>25</v>
      </c>
      <c r="CZ246" s="20">
        <v>8</v>
      </c>
    </row>
    <row r="247" spans="33:108" ht="15" thickBot="1" x14ac:dyDescent="0.35">
      <c r="AG247" s="19" t="s">
        <v>509</v>
      </c>
      <c r="AH247" s="20">
        <v>166624.29999999999</v>
      </c>
      <c r="AI247" s="20">
        <v>9</v>
      </c>
      <c r="AJ247" s="20">
        <v>9</v>
      </c>
      <c r="AK247" s="20">
        <v>33.5</v>
      </c>
      <c r="AL247" s="20">
        <v>499741</v>
      </c>
      <c r="BD247" s="19" t="s">
        <v>509</v>
      </c>
      <c r="BE247" s="20">
        <v>599793</v>
      </c>
      <c r="BF247" s="20">
        <v>9</v>
      </c>
      <c r="BG247" s="20">
        <v>9</v>
      </c>
      <c r="BH247" s="20">
        <v>100012.3</v>
      </c>
      <c r="BI247" s="20">
        <v>9</v>
      </c>
      <c r="BT247" s="19" t="s">
        <v>519</v>
      </c>
      <c r="BU247" s="20">
        <v>124948.3</v>
      </c>
      <c r="BV247" s="20">
        <v>7</v>
      </c>
      <c r="BW247" s="20">
        <v>7</v>
      </c>
      <c r="BX247" s="20">
        <v>46.5</v>
      </c>
      <c r="BY247" s="20">
        <v>499715.6</v>
      </c>
      <c r="BZ247" s="20">
        <v>12</v>
      </c>
      <c r="CT247" s="19" t="s">
        <v>519</v>
      </c>
      <c r="CU247" s="20">
        <v>599692.30000000005</v>
      </c>
      <c r="CV247" s="20">
        <v>7</v>
      </c>
      <c r="CW247" s="20">
        <v>7</v>
      </c>
      <c r="CX247" s="20">
        <v>100020.3</v>
      </c>
      <c r="CY247" s="20">
        <v>24</v>
      </c>
      <c r="CZ247" s="20">
        <v>7</v>
      </c>
    </row>
    <row r="248" spans="33:108" ht="15" thickBot="1" x14ac:dyDescent="0.35">
      <c r="AG248" s="19" t="s">
        <v>514</v>
      </c>
      <c r="AH248" s="20">
        <v>32</v>
      </c>
      <c r="AI248" s="20">
        <v>8</v>
      </c>
      <c r="AJ248" s="20">
        <v>8</v>
      </c>
      <c r="AK248" s="20">
        <v>32.5</v>
      </c>
      <c r="AL248" s="20">
        <v>499740</v>
      </c>
      <c r="BD248" s="19" t="s">
        <v>514</v>
      </c>
      <c r="BE248" s="20">
        <v>599792</v>
      </c>
      <c r="BF248" s="20">
        <v>8</v>
      </c>
      <c r="BG248" s="20">
        <v>8</v>
      </c>
      <c r="BH248" s="20">
        <v>100011.3</v>
      </c>
      <c r="BI248" s="20">
        <v>8</v>
      </c>
      <c r="BT248" s="19" t="s">
        <v>524</v>
      </c>
      <c r="BU248" s="20">
        <v>6</v>
      </c>
      <c r="BV248" s="20">
        <v>6</v>
      </c>
      <c r="BW248" s="20">
        <v>6</v>
      </c>
      <c r="BX248" s="20">
        <v>43.5</v>
      </c>
      <c r="BY248" s="20">
        <v>499713.1</v>
      </c>
      <c r="BZ248" s="20">
        <v>11</v>
      </c>
      <c r="CT248" s="19" t="s">
        <v>524</v>
      </c>
      <c r="CU248" s="20">
        <v>499772.5</v>
      </c>
      <c r="CV248" s="20">
        <v>6</v>
      </c>
      <c r="CW248" s="20">
        <v>6</v>
      </c>
      <c r="CX248" s="20">
        <v>100019.3</v>
      </c>
      <c r="CY248" s="20">
        <v>23</v>
      </c>
      <c r="CZ248" s="20">
        <v>6</v>
      </c>
    </row>
    <row r="249" spans="33:108" ht="15" thickBot="1" x14ac:dyDescent="0.35">
      <c r="AG249" s="19" t="s">
        <v>519</v>
      </c>
      <c r="AH249" s="20">
        <v>31</v>
      </c>
      <c r="AI249" s="20">
        <v>7</v>
      </c>
      <c r="AJ249" s="20">
        <v>7</v>
      </c>
      <c r="AK249" s="20">
        <v>31.5</v>
      </c>
      <c r="AL249" s="20">
        <v>499739</v>
      </c>
      <c r="BD249" s="19" t="s">
        <v>519</v>
      </c>
      <c r="BE249" s="20">
        <v>599757</v>
      </c>
      <c r="BF249" s="20">
        <v>7</v>
      </c>
      <c r="BG249" s="20">
        <v>7</v>
      </c>
      <c r="BH249" s="20">
        <v>100004.3</v>
      </c>
      <c r="BI249" s="20">
        <v>7</v>
      </c>
      <c r="BT249" s="19" t="s">
        <v>528</v>
      </c>
      <c r="BU249" s="20">
        <v>5</v>
      </c>
      <c r="BV249" s="20">
        <v>5</v>
      </c>
      <c r="BW249" s="20">
        <v>5</v>
      </c>
      <c r="BX249" s="20">
        <v>34.5</v>
      </c>
      <c r="BY249" s="20">
        <v>499707.1</v>
      </c>
      <c r="BZ249" s="20">
        <v>5</v>
      </c>
      <c r="CT249" s="19" t="s">
        <v>528</v>
      </c>
      <c r="CU249" s="20">
        <v>499761.5</v>
      </c>
      <c r="CV249" s="20">
        <v>5</v>
      </c>
      <c r="CW249" s="20">
        <v>5</v>
      </c>
      <c r="CX249" s="20">
        <v>100010.3</v>
      </c>
      <c r="CY249" s="20">
        <v>22</v>
      </c>
      <c r="CZ249" s="20">
        <v>5</v>
      </c>
    </row>
    <row r="250" spans="33:108" ht="15" thickBot="1" x14ac:dyDescent="0.35">
      <c r="AG250" s="19" t="s">
        <v>524</v>
      </c>
      <c r="AH250" s="20">
        <v>13</v>
      </c>
      <c r="AI250" s="20">
        <v>6</v>
      </c>
      <c r="AJ250" s="20">
        <v>6</v>
      </c>
      <c r="AK250" s="20">
        <v>27.5</v>
      </c>
      <c r="AL250" s="20">
        <v>499737.5</v>
      </c>
      <c r="BD250" s="19" t="s">
        <v>524</v>
      </c>
      <c r="BE250" s="20">
        <v>499820.6</v>
      </c>
      <c r="BF250" s="20">
        <v>6</v>
      </c>
      <c r="BG250" s="20">
        <v>6</v>
      </c>
      <c r="BH250" s="20">
        <v>100003.3</v>
      </c>
      <c r="BI250" s="20">
        <v>6</v>
      </c>
      <c r="BT250" s="19" t="s">
        <v>532</v>
      </c>
      <c r="BU250" s="20">
        <v>4</v>
      </c>
      <c r="BV250" s="20">
        <v>4</v>
      </c>
      <c r="BW250" s="20">
        <v>4</v>
      </c>
      <c r="BX250" s="20">
        <v>33.5</v>
      </c>
      <c r="BY250" s="20">
        <v>499706.1</v>
      </c>
      <c r="BZ250" s="20">
        <v>4</v>
      </c>
      <c r="CT250" s="19" t="s">
        <v>532</v>
      </c>
      <c r="CU250" s="20">
        <v>499760.5</v>
      </c>
      <c r="CV250" s="20">
        <v>4</v>
      </c>
      <c r="CW250" s="20">
        <v>4</v>
      </c>
      <c r="CX250" s="20">
        <v>100009.3</v>
      </c>
      <c r="CY250" s="20">
        <v>21</v>
      </c>
      <c r="CZ250" s="20">
        <v>4</v>
      </c>
    </row>
    <row r="251" spans="33:108" ht="15" thickBot="1" x14ac:dyDescent="0.35">
      <c r="AG251" s="19" t="s">
        <v>528</v>
      </c>
      <c r="AH251" s="20">
        <v>12</v>
      </c>
      <c r="AI251" s="20">
        <v>5</v>
      </c>
      <c r="AJ251" s="20">
        <v>5</v>
      </c>
      <c r="AK251" s="20">
        <v>20.5</v>
      </c>
      <c r="AL251" s="20">
        <v>499733.5</v>
      </c>
      <c r="BD251" s="19" t="s">
        <v>528</v>
      </c>
      <c r="BE251" s="20">
        <v>499807.1</v>
      </c>
      <c r="BF251" s="20">
        <v>5</v>
      </c>
      <c r="BG251" s="20">
        <v>5</v>
      </c>
      <c r="BH251" s="20">
        <v>100002.3</v>
      </c>
      <c r="BI251" s="20">
        <v>5</v>
      </c>
      <c r="BT251" s="19" t="s">
        <v>536</v>
      </c>
      <c r="BU251" s="20">
        <v>3</v>
      </c>
      <c r="BV251" s="20">
        <v>3</v>
      </c>
      <c r="BW251" s="20">
        <v>3</v>
      </c>
      <c r="BX251" s="20">
        <v>32.5</v>
      </c>
      <c r="BY251" s="20">
        <v>499705.1</v>
      </c>
      <c r="BZ251" s="20">
        <v>3</v>
      </c>
      <c r="CT251" s="19" t="s">
        <v>536</v>
      </c>
      <c r="CU251" s="20">
        <v>499680.5</v>
      </c>
      <c r="CV251" s="20">
        <v>3</v>
      </c>
      <c r="CW251" s="20">
        <v>3</v>
      </c>
      <c r="CX251" s="20">
        <v>100007.3</v>
      </c>
      <c r="CY251" s="20">
        <v>20</v>
      </c>
      <c r="CZ251" s="20">
        <v>3</v>
      </c>
    </row>
    <row r="252" spans="33:108" ht="15" thickBot="1" x14ac:dyDescent="0.35">
      <c r="AG252" s="19" t="s">
        <v>532</v>
      </c>
      <c r="AH252" s="20">
        <v>11</v>
      </c>
      <c r="AI252" s="20">
        <v>4</v>
      </c>
      <c r="AJ252" s="20">
        <v>4</v>
      </c>
      <c r="AK252" s="20">
        <v>19.5</v>
      </c>
      <c r="AL252" s="20">
        <v>499732.5</v>
      </c>
      <c r="BD252" s="19" t="s">
        <v>532</v>
      </c>
      <c r="BE252" s="20">
        <v>499806.1</v>
      </c>
      <c r="BF252" s="20">
        <v>4</v>
      </c>
      <c r="BG252" s="20">
        <v>4</v>
      </c>
      <c r="BH252" s="20">
        <v>100001.3</v>
      </c>
      <c r="BI252" s="20">
        <v>4</v>
      </c>
      <c r="BT252" s="19" t="s">
        <v>540</v>
      </c>
      <c r="BU252" s="20">
        <v>2</v>
      </c>
      <c r="BV252" s="20">
        <v>2</v>
      </c>
      <c r="BW252" s="20">
        <v>2</v>
      </c>
      <c r="BX252" s="20">
        <v>31.5</v>
      </c>
      <c r="BY252" s="20">
        <v>499704.1</v>
      </c>
      <c r="BZ252" s="20">
        <v>2</v>
      </c>
      <c r="CT252" s="19" t="s">
        <v>540</v>
      </c>
      <c r="CU252" s="20">
        <v>499679.5</v>
      </c>
      <c r="CV252" s="20">
        <v>2</v>
      </c>
      <c r="CW252" s="20">
        <v>2</v>
      </c>
      <c r="CX252" s="20">
        <v>5.5</v>
      </c>
      <c r="CY252" s="20">
        <v>19</v>
      </c>
      <c r="CZ252" s="20">
        <v>2</v>
      </c>
    </row>
    <row r="253" spans="33:108" ht="15" thickBot="1" x14ac:dyDescent="0.35">
      <c r="AG253" s="19" t="s">
        <v>536</v>
      </c>
      <c r="AH253" s="20">
        <v>3</v>
      </c>
      <c r="AI253" s="20">
        <v>3</v>
      </c>
      <c r="AJ253" s="20">
        <v>3</v>
      </c>
      <c r="AK253" s="20">
        <v>18.5</v>
      </c>
      <c r="AL253" s="20">
        <v>499731.5</v>
      </c>
      <c r="BD253" s="19" t="s">
        <v>536</v>
      </c>
      <c r="BE253" s="20">
        <v>499738.6</v>
      </c>
      <c r="BF253" s="20">
        <v>3</v>
      </c>
      <c r="BG253" s="20">
        <v>3</v>
      </c>
      <c r="BH253" s="20">
        <v>99989.3</v>
      </c>
      <c r="BI253" s="20">
        <v>3</v>
      </c>
      <c r="BT253" s="19" t="s">
        <v>544</v>
      </c>
      <c r="BU253" s="20">
        <v>1</v>
      </c>
      <c r="BV253" s="20">
        <v>1</v>
      </c>
      <c r="BW253" s="20">
        <v>1</v>
      </c>
      <c r="BX253" s="20">
        <v>30.5</v>
      </c>
      <c r="BY253" s="20">
        <v>499703.1</v>
      </c>
      <c r="BZ253" s="20">
        <v>1</v>
      </c>
      <c r="CT253" s="19" t="s">
        <v>544</v>
      </c>
      <c r="CU253" s="20">
        <v>499678.5</v>
      </c>
      <c r="CV253" s="20">
        <v>1</v>
      </c>
      <c r="CW253" s="20">
        <v>1</v>
      </c>
      <c r="CX253" s="20">
        <v>4.5</v>
      </c>
      <c r="CY253" s="20">
        <v>18</v>
      </c>
      <c r="CZ253" s="20">
        <v>1</v>
      </c>
    </row>
    <row r="254" spans="33:108" ht="15" thickBot="1" x14ac:dyDescent="0.35">
      <c r="AG254" s="19" t="s">
        <v>540</v>
      </c>
      <c r="AH254" s="20">
        <v>2</v>
      </c>
      <c r="AI254" s="20">
        <v>2</v>
      </c>
      <c r="AJ254" s="20">
        <v>2</v>
      </c>
      <c r="AK254" s="20">
        <v>17.5</v>
      </c>
      <c r="AL254" s="20">
        <v>499730.5</v>
      </c>
      <c r="BD254" s="19" t="s">
        <v>540</v>
      </c>
      <c r="BE254" s="20">
        <v>499737.59999999998</v>
      </c>
      <c r="BF254" s="20">
        <v>2</v>
      </c>
      <c r="BG254" s="20">
        <v>2</v>
      </c>
      <c r="BH254" s="20">
        <v>4.5</v>
      </c>
      <c r="BI254" s="20">
        <v>2</v>
      </c>
      <c r="BT254" s="19" t="s">
        <v>548</v>
      </c>
      <c r="BU254" s="20">
        <v>0</v>
      </c>
      <c r="BV254" s="20">
        <v>0</v>
      </c>
      <c r="BW254" s="20">
        <v>0</v>
      </c>
      <c r="BX254" s="20">
        <v>0</v>
      </c>
      <c r="BY254" s="20">
        <v>499702.1</v>
      </c>
      <c r="BZ254" s="20">
        <v>0</v>
      </c>
      <c r="CT254" s="19" t="s">
        <v>548</v>
      </c>
      <c r="CU254" s="20">
        <v>499677.5</v>
      </c>
      <c r="CV254" s="20">
        <v>0</v>
      </c>
      <c r="CW254" s="20">
        <v>0</v>
      </c>
      <c r="CX254" s="20">
        <v>0</v>
      </c>
      <c r="CY254" s="20">
        <v>0</v>
      </c>
      <c r="CZ254" s="20">
        <v>0</v>
      </c>
    </row>
    <row r="255" spans="33:108" ht="18.600000000000001" thickBot="1" x14ac:dyDescent="0.35">
      <c r="AG255" s="19" t="s">
        <v>544</v>
      </c>
      <c r="AH255" s="20">
        <v>1</v>
      </c>
      <c r="AI255" s="20">
        <v>1</v>
      </c>
      <c r="AJ255" s="20">
        <v>1</v>
      </c>
      <c r="AK255" s="20">
        <v>16.5</v>
      </c>
      <c r="AL255" s="20">
        <v>499729.5</v>
      </c>
      <c r="BD255" s="19" t="s">
        <v>544</v>
      </c>
      <c r="BE255" s="20">
        <v>499736.6</v>
      </c>
      <c r="BF255" s="20">
        <v>1</v>
      </c>
      <c r="BG255" s="20">
        <v>1</v>
      </c>
      <c r="BH255" s="20">
        <v>3.5</v>
      </c>
      <c r="BI255" s="20">
        <v>1</v>
      </c>
      <c r="BT255" s="15"/>
      <c r="CT255" s="15"/>
    </row>
    <row r="256" spans="33:108" ht="15" thickBot="1" x14ac:dyDescent="0.35">
      <c r="AG256" s="19" t="s">
        <v>548</v>
      </c>
      <c r="AH256" s="20">
        <v>0</v>
      </c>
      <c r="AI256" s="20">
        <v>0</v>
      </c>
      <c r="AJ256" s="20">
        <v>0</v>
      </c>
      <c r="AK256" s="20">
        <v>0</v>
      </c>
      <c r="AL256" s="20">
        <v>499728.5</v>
      </c>
      <c r="BD256" s="19" t="s">
        <v>548</v>
      </c>
      <c r="BE256" s="20">
        <v>499735.6</v>
      </c>
      <c r="BF256" s="20">
        <v>0</v>
      </c>
      <c r="BG256" s="20">
        <v>0</v>
      </c>
      <c r="BH256" s="20">
        <v>0</v>
      </c>
      <c r="BI256" s="20">
        <v>0</v>
      </c>
      <c r="BT256" s="19" t="s">
        <v>552</v>
      </c>
      <c r="BU256" s="19" t="s">
        <v>26</v>
      </c>
      <c r="BV256" s="19" t="s">
        <v>27</v>
      </c>
      <c r="BW256" s="19" t="s">
        <v>28</v>
      </c>
      <c r="BX256" s="19" t="s">
        <v>29</v>
      </c>
      <c r="BY256" s="19" t="s">
        <v>30</v>
      </c>
      <c r="BZ256" s="19" t="s">
        <v>1650</v>
      </c>
      <c r="CA256" s="19" t="s">
        <v>553</v>
      </c>
      <c r="CB256" s="19" t="s">
        <v>554</v>
      </c>
      <c r="CC256" s="19" t="s">
        <v>555</v>
      </c>
      <c r="CD256" s="19" t="s">
        <v>556</v>
      </c>
      <c r="CT256" s="19" t="s">
        <v>552</v>
      </c>
      <c r="CU256" s="19" t="s">
        <v>26</v>
      </c>
      <c r="CV256" s="19" t="s">
        <v>27</v>
      </c>
      <c r="CW256" s="19" t="s">
        <v>28</v>
      </c>
      <c r="CX256" s="19" t="s">
        <v>29</v>
      </c>
      <c r="CY256" s="19" t="s">
        <v>30</v>
      </c>
      <c r="CZ256" s="19" t="s">
        <v>1650</v>
      </c>
      <c r="DA256" s="19" t="s">
        <v>553</v>
      </c>
      <c r="DB256" s="19" t="s">
        <v>554</v>
      </c>
      <c r="DC256" s="19" t="s">
        <v>555</v>
      </c>
      <c r="DD256" s="19" t="s">
        <v>556</v>
      </c>
    </row>
    <row r="257" spans="33:108" ht="18.600000000000001" thickBot="1" x14ac:dyDescent="0.35">
      <c r="AG257" s="15"/>
      <c r="BD257" s="15"/>
      <c r="BT257" s="19" t="s">
        <v>32</v>
      </c>
      <c r="BU257" s="20">
        <v>374935.8</v>
      </c>
      <c r="BV257" s="20">
        <v>40</v>
      </c>
      <c r="BW257" s="20">
        <v>125089.8</v>
      </c>
      <c r="BX257" s="20">
        <v>0</v>
      </c>
      <c r="BY257" s="20">
        <v>499797.6</v>
      </c>
      <c r="BZ257" s="20">
        <v>139</v>
      </c>
      <c r="CA257" s="20">
        <v>1000002.2</v>
      </c>
      <c r="CB257" s="20">
        <v>1000000</v>
      </c>
      <c r="CC257" s="20">
        <v>-2.2000000000000002</v>
      </c>
      <c r="CD257" s="20">
        <v>0</v>
      </c>
      <c r="CT257" s="19" t="s">
        <v>32</v>
      </c>
      <c r="CU257" s="20">
        <v>599720.30000000005</v>
      </c>
      <c r="CV257" s="20">
        <v>80</v>
      </c>
      <c r="CW257" s="20">
        <v>21</v>
      </c>
      <c r="CX257" s="20">
        <v>400155.7</v>
      </c>
      <c r="CY257" s="20">
        <v>20</v>
      </c>
      <c r="CZ257" s="20">
        <v>1</v>
      </c>
      <c r="DA257" s="20">
        <v>999998.1</v>
      </c>
      <c r="DB257" s="20">
        <v>1000000</v>
      </c>
      <c r="DC257" s="20">
        <v>1.9</v>
      </c>
      <c r="DD257" s="20">
        <v>0</v>
      </c>
    </row>
    <row r="258" spans="33:108" ht="15" thickBot="1" x14ac:dyDescent="0.35">
      <c r="AG258" s="19" t="s">
        <v>552</v>
      </c>
      <c r="AH258" s="19" t="s">
        <v>26</v>
      </c>
      <c r="AI258" s="19" t="s">
        <v>27</v>
      </c>
      <c r="AJ258" s="19" t="s">
        <v>28</v>
      </c>
      <c r="AK258" s="19" t="s">
        <v>29</v>
      </c>
      <c r="AL258" s="19" t="s">
        <v>30</v>
      </c>
      <c r="AM258" s="19" t="s">
        <v>553</v>
      </c>
      <c r="AN258" s="19" t="s">
        <v>554</v>
      </c>
      <c r="AO258" s="19" t="s">
        <v>555</v>
      </c>
      <c r="AP258" s="19" t="s">
        <v>556</v>
      </c>
      <c r="BD258" s="19" t="s">
        <v>552</v>
      </c>
      <c r="BE258" s="19" t="s">
        <v>26</v>
      </c>
      <c r="BF258" s="19" t="s">
        <v>27</v>
      </c>
      <c r="BG258" s="19" t="s">
        <v>28</v>
      </c>
      <c r="BH258" s="19" t="s">
        <v>29</v>
      </c>
      <c r="BI258" s="19" t="s">
        <v>30</v>
      </c>
      <c r="BJ258" s="19" t="s">
        <v>553</v>
      </c>
      <c r="BK258" s="19" t="s">
        <v>554</v>
      </c>
      <c r="BL258" s="19" t="s">
        <v>555</v>
      </c>
      <c r="BM258" s="19" t="s">
        <v>556</v>
      </c>
      <c r="BT258" s="19" t="s">
        <v>33</v>
      </c>
      <c r="BU258" s="20">
        <v>374964.3</v>
      </c>
      <c r="BV258" s="20">
        <v>40</v>
      </c>
      <c r="BW258" s="20">
        <v>125089.8</v>
      </c>
      <c r="BX258" s="20">
        <v>32.5</v>
      </c>
      <c r="BY258" s="20">
        <v>499738.6</v>
      </c>
      <c r="BZ258" s="20">
        <v>137</v>
      </c>
      <c r="CA258" s="20">
        <v>1000002.2</v>
      </c>
      <c r="CB258" s="20">
        <v>1000000</v>
      </c>
      <c r="CC258" s="20">
        <v>-2.2000000000000002</v>
      </c>
      <c r="CD258" s="20">
        <v>0</v>
      </c>
      <c r="CT258" s="19" t="s">
        <v>33</v>
      </c>
      <c r="CU258" s="20">
        <v>599692.30000000005</v>
      </c>
      <c r="CV258" s="20">
        <v>80</v>
      </c>
      <c r="CW258" s="20">
        <v>21</v>
      </c>
      <c r="CX258" s="20">
        <v>400121.7</v>
      </c>
      <c r="CY258" s="20">
        <v>80.5</v>
      </c>
      <c r="CZ258" s="20">
        <v>3</v>
      </c>
      <c r="DA258" s="20">
        <v>999998.6</v>
      </c>
      <c r="DB258" s="20">
        <v>1000000</v>
      </c>
      <c r="DC258" s="20">
        <v>1.4</v>
      </c>
      <c r="DD258" s="20">
        <v>0</v>
      </c>
    </row>
    <row r="259" spans="33:108" ht="15" thickBot="1" x14ac:dyDescent="0.35">
      <c r="AG259" s="19" t="s">
        <v>32</v>
      </c>
      <c r="AH259" s="20">
        <v>333399.59999999998</v>
      </c>
      <c r="AI259" s="20">
        <v>40</v>
      </c>
      <c r="AJ259" s="20">
        <v>166741.29999999999</v>
      </c>
      <c r="AK259" s="20">
        <v>0</v>
      </c>
      <c r="AL259" s="20">
        <v>499809</v>
      </c>
      <c r="AM259" s="20">
        <v>999989.9</v>
      </c>
      <c r="AN259" s="20">
        <v>1000000</v>
      </c>
      <c r="AO259" s="20">
        <v>10.1</v>
      </c>
      <c r="AP259" s="20">
        <v>0</v>
      </c>
      <c r="BD259" s="19" t="s">
        <v>32</v>
      </c>
      <c r="BE259" s="20">
        <v>599798.5</v>
      </c>
      <c r="BF259" s="20">
        <v>80</v>
      </c>
      <c r="BG259" s="20">
        <v>21</v>
      </c>
      <c r="BH259" s="20">
        <v>400107.8</v>
      </c>
      <c r="BI259" s="20">
        <v>3</v>
      </c>
      <c r="BJ259" s="20">
        <v>1000010.3</v>
      </c>
      <c r="BK259" s="20">
        <v>1000000</v>
      </c>
      <c r="BL259" s="20">
        <v>-10.3</v>
      </c>
      <c r="BM259" s="20">
        <v>0</v>
      </c>
      <c r="BT259" s="19" t="s">
        <v>34</v>
      </c>
      <c r="BU259" s="20">
        <v>374934.8</v>
      </c>
      <c r="BV259" s="20">
        <v>40</v>
      </c>
      <c r="BW259" s="20">
        <v>125089.8</v>
      </c>
      <c r="BX259" s="20">
        <v>48.5</v>
      </c>
      <c r="BY259" s="20">
        <v>499793.6</v>
      </c>
      <c r="BZ259" s="20">
        <v>135</v>
      </c>
      <c r="CA259" s="20">
        <v>1000041.7</v>
      </c>
      <c r="CB259" s="20">
        <v>1000000</v>
      </c>
      <c r="CC259" s="20">
        <v>-41.7</v>
      </c>
      <c r="CD259" s="20">
        <v>0</v>
      </c>
      <c r="CT259" s="19" t="s">
        <v>34</v>
      </c>
      <c r="CU259" s="20">
        <v>599721.30000000005</v>
      </c>
      <c r="CV259" s="20">
        <v>80</v>
      </c>
      <c r="CW259" s="20">
        <v>21</v>
      </c>
      <c r="CX259" s="20">
        <v>400107.2</v>
      </c>
      <c r="CY259" s="20">
        <v>24</v>
      </c>
      <c r="CZ259" s="20">
        <v>5</v>
      </c>
      <c r="DA259" s="20">
        <v>999958.6</v>
      </c>
      <c r="DB259" s="20">
        <v>1000000</v>
      </c>
      <c r="DC259" s="20">
        <v>41.4</v>
      </c>
      <c r="DD259" s="20">
        <v>0</v>
      </c>
    </row>
    <row r="260" spans="33:108" ht="15" thickBot="1" x14ac:dyDescent="0.35">
      <c r="AG260" s="19" t="s">
        <v>33</v>
      </c>
      <c r="AH260" s="20">
        <v>333444.09999999998</v>
      </c>
      <c r="AI260" s="20">
        <v>40</v>
      </c>
      <c r="AJ260" s="20">
        <v>166741.29999999999</v>
      </c>
      <c r="AK260" s="20">
        <v>18.5</v>
      </c>
      <c r="AL260" s="20">
        <v>499758</v>
      </c>
      <c r="AM260" s="20">
        <v>1000001.9</v>
      </c>
      <c r="AN260" s="20">
        <v>1000000</v>
      </c>
      <c r="AO260" s="20">
        <v>-1.9</v>
      </c>
      <c r="AP260" s="20">
        <v>0</v>
      </c>
      <c r="BD260" s="19" t="s">
        <v>33</v>
      </c>
      <c r="BE260" s="20">
        <v>599757</v>
      </c>
      <c r="BF260" s="20">
        <v>80</v>
      </c>
      <c r="BG260" s="20">
        <v>21</v>
      </c>
      <c r="BH260" s="20">
        <v>400086.3</v>
      </c>
      <c r="BI260" s="20">
        <v>54</v>
      </c>
      <c r="BJ260" s="20">
        <v>999998.3</v>
      </c>
      <c r="BK260" s="20">
        <v>1000000</v>
      </c>
      <c r="BL260" s="20">
        <v>1.7</v>
      </c>
      <c r="BM260" s="20">
        <v>0</v>
      </c>
      <c r="BT260" s="19" t="s">
        <v>35</v>
      </c>
      <c r="BU260" s="20">
        <v>374923.8</v>
      </c>
      <c r="BV260" s="20">
        <v>40</v>
      </c>
      <c r="BW260" s="20">
        <v>125089.8</v>
      </c>
      <c r="BX260" s="20">
        <v>62</v>
      </c>
      <c r="BY260" s="20">
        <v>499728.1</v>
      </c>
      <c r="BZ260" s="20">
        <v>133</v>
      </c>
      <c r="CA260" s="20">
        <v>999976.7</v>
      </c>
      <c r="CB260" s="20">
        <v>1000000</v>
      </c>
      <c r="CC260" s="20">
        <v>23.3</v>
      </c>
      <c r="CD260" s="20">
        <v>0</v>
      </c>
      <c r="CT260" s="19" t="s">
        <v>35</v>
      </c>
      <c r="CU260" s="20">
        <v>599732.30000000005</v>
      </c>
      <c r="CV260" s="20">
        <v>80</v>
      </c>
      <c r="CW260" s="20">
        <v>21</v>
      </c>
      <c r="CX260" s="20">
        <v>400093.7</v>
      </c>
      <c r="CY260" s="20">
        <v>89.5</v>
      </c>
      <c r="CZ260" s="20">
        <v>7</v>
      </c>
      <c r="DA260" s="20">
        <v>1000023.6</v>
      </c>
      <c r="DB260" s="20">
        <v>1000000</v>
      </c>
      <c r="DC260" s="20">
        <v>-23.6</v>
      </c>
      <c r="DD260" s="20">
        <v>0</v>
      </c>
    </row>
    <row r="261" spans="33:108" ht="15" thickBot="1" x14ac:dyDescent="0.35">
      <c r="AG261" s="19" t="s">
        <v>34</v>
      </c>
      <c r="AH261" s="20">
        <v>333398.59999999998</v>
      </c>
      <c r="AI261" s="20">
        <v>40</v>
      </c>
      <c r="AJ261" s="20">
        <v>166741.29999999999</v>
      </c>
      <c r="AK261" s="20">
        <v>33.5</v>
      </c>
      <c r="AL261" s="20">
        <v>499805</v>
      </c>
      <c r="AM261" s="20">
        <v>1000018.4</v>
      </c>
      <c r="AN261" s="20">
        <v>1000000</v>
      </c>
      <c r="AO261" s="20">
        <v>-18.399999999999999</v>
      </c>
      <c r="AP261" s="20">
        <v>0</v>
      </c>
      <c r="BD261" s="19" t="s">
        <v>34</v>
      </c>
      <c r="BE261" s="20">
        <v>599799.5</v>
      </c>
      <c r="BF261" s="20">
        <v>80</v>
      </c>
      <c r="BG261" s="20">
        <v>21</v>
      </c>
      <c r="BH261" s="20">
        <v>400074.3</v>
      </c>
      <c r="BI261" s="20">
        <v>7</v>
      </c>
      <c r="BJ261" s="20">
        <v>999981.8</v>
      </c>
      <c r="BK261" s="20">
        <v>1000000</v>
      </c>
      <c r="BL261" s="20">
        <v>18.2</v>
      </c>
      <c r="BM261" s="20">
        <v>0</v>
      </c>
      <c r="BT261" s="19" t="s">
        <v>36</v>
      </c>
      <c r="BU261" s="20">
        <v>374924.79999999999</v>
      </c>
      <c r="BV261" s="20">
        <v>40</v>
      </c>
      <c r="BW261" s="20">
        <v>125089.8</v>
      </c>
      <c r="BX261" s="20">
        <v>57</v>
      </c>
      <c r="BY261" s="20">
        <v>499748.6</v>
      </c>
      <c r="BZ261" s="20">
        <v>131</v>
      </c>
      <c r="CA261" s="20">
        <v>999991.2</v>
      </c>
      <c r="CB261" s="20">
        <v>1000000</v>
      </c>
      <c r="CC261" s="20">
        <v>8.8000000000000007</v>
      </c>
      <c r="CD261" s="20">
        <v>0</v>
      </c>
      <c r="CT261" s="19" t="s">
        <v>36</v>
      </c>
      <c r="CU261" s="20">
        <v>599731.30000000005</v>
      </c>
      <c r="CV261" s="20">
        <v>80</v>
      </c>
      <c r="CW261" s="20">
        <v>21</v>
      </c>
      <c r="CX261" s="20">
        <v>400098.7</v>
      </c>
      <c r="CY261" s="20">
        <v>70.5</v>
      </c>
      <c r="CZ261" s="20">
        <v>9</v>
      </c>
      <c r="DA261" s="20">
        <v>1000010.6</v>
      </c>
      <c r="DB261" s="20">
        <v>1000000</v>
      </c>
      <c r="DC261" s="20">
        <v>-10.6</v>
      </c>
      <c r="DD261" s="20">
        <v>0</v>
      </c>
    </row>
    <row r="262" spans="33:108" ht="15" thickBot="1" x14ac:dyDescent="0.35">
      <c r="AG262" s="19" t="s">
        <v>35</v>
      </c>
      <c r="AH262" s="20">
        <v>333387.59999999998</v>
      </c>
      <c r="AI262" s="20">
        <v>40</v>
      </c>
      <c r="AJ262" s="20">
        <v>166741.29999999999</v>
      </c>
      <c r="AK262" s="20">
        <v>45</v>
      </c>
      <c r="AL262" s="20">
        <v>499749</v>
      </c>
      <c r="AM262" s="20">
        <v>999962.9</v>
      </c>
      <c r="AN262" s="20">
        <v>1000000</v>
      </c>
      <c r="AO262" s="20">
        <v>37.1</v>
      </c>
      <c r="AP262" s="20">
        <v>0</v>
      </c>
      <c r="BD262" s="19" t="s">
        <v>35</v>
      </c>
      <c r="BE262" s="20">
        <v>599810.5</v>
      </c>
      <c r="BF262" s="20">
        <v>80</v>
      </c>
      <c r="BG262" s="20">
        <v>21</v>
      </c>
      <c r="BH262" s="20">
        <v>400062.8</v>
      </c>
      <c r="BI262" s="20">
        <v>63</v>
      </c>
      <c r="BJ262" s="20">
        <v>1000037.3</v>
      </c>
      <c r="BK262" s="20">
        <v>1000000</v>
      </c>
      <c r="BL262" s="20">
        <v>-37.299999999999997</v>
      </c>
      <c r="BM262" s="20">
        <v>0</v>
      </c>
      <c r="BT262" s="19" t="s">
        <v>37</v>
      </c>
      <c r="BU262" s="20">
        <v>374930.8</v>
      </c>
      <c r="BV262" s="20">
        <v>40</v>
      </c>
      <c r="BW262" s="20">
        <v>125089.8</v>
      </c>
      <c r="BX262" s="20">
        <v>59</v>
      </c>
      <c r="BY262" s="20">
        <v>499788.6</v>
      </c>
      <c r="BZ262" s="20">
        <v>129</v>
      </c>
      <c r="CA262" s="20">
        <v>1000037.2</v>
      </c>
      <c r="CB262" s="20">
        <v>1000000</v>
      </c>
      <c r="CC262" s="20">
        <v>-37.200000000000003</v>
      </c>
      <c r="CD262" s="20">
        <v>0</v>
      </c>
      <c r="CT262" s="19" t="s">
        <v>37</v>
      </c>
      <c r="CU262" s="20">
        <v>599725.30000000005</v>
      </c>
      <c r="CV262" s="20">
        <v>80</v>
      </c>
      <c r="CW262" s="20">
        <v>21</v>
      </c>
      <c r="CX262" s="20">
        <v>400096.7</v>
      </c>
      <c r="CY262" s="20">
        <v>29</v>
      </c>
      <c r="CZ262" s="20">
        <v>11</v>
      </c>
      <c r="DA262" s="20">
        <v>999963.1</v>
      </c>
      <c r="DB262" s="20">
        <v>1000000</v>
      </c>
      <c r="DC262" s="20">
        <v>36.9</v>
      </c>
      <c r="DD262" s="20">
        <v>0</v>
      </c>
    </row>
    <row r="263" spans="33:108" ht="15" thickBot="1" x14ac:dyDescent="0.35">
      <c r="AG263" s="19" t="s">
        <v>36</v>
      </c>
      <c r="AH263" s="20">
        <v>333388.59999999998</v>
      </c>
      <c r="AI263" s="20">
        <v>40</v>
      </c>
      <c r="AJ263" s="20">
        <v>166741.29999999999</v>
      </c>
      <c r="AK263" s="20">
        <v>37.5</v>
      </c>
      <c r="AL263" s="20">
        <v>499768</v>
      </c>
      <c r="AM263" s="20">
        <v>999975.4</v>
      </c>
      <c r="AN263" s="20">
        <v>1000000</v>
      </c>
      <c r="AO263" s="20">
        <v>24.6</v>
      </c>
      <c r="AP263" s="20">
        <v>0</v>
      </c>
      <c r="BD263" s="19" t="s">
        <v>36</v>
      </c>
      <c r="BE263" s="20">
        <v>599809.5</v>
      </c>
      <c r="BF263" s="20">
        <v>80</v>
      </c>
      <c r="BG263" s="20">
        <v>21</v>
      </c>
      <c r="BH263" s="20">
        <v>400070.3</v>
      </c>
      <c r="BI263" s="20">
        <v>44</v>
      </c>
      <c r="BJ263" s="20">
        <v>1000024.8</v>
      </c>
      <c r="BK263" s="20">
        <v>1000000</v>
      </c>
      <c r="BL263" s="20">
        <v>-24.8</v>
      </c>
      <c r="BM263" s="20">
        <v>0</v>
      </c>
      <c r="BT263" s="19" t="s">
        <v>38</v>
      </c>
      <c r="BU263" s="20">
        <v>374921.8</v>
      </c>
      <c r="BV263" s="20">
        <v>40</v>
      </c>
      <c r="BW263" s="20">
        <v>125089.8</v>
      </c>
      <c r="BX263" s="20">
        <v>60</v>
      </c>
      <c r="BY263" s="20">
        <v>499745.6</v>
      </c>
      <c r="BZ263" s="20">
        <v>127</v>
      </c>
      <c r="CA263" s="20">
        <v>999984.2</v>
      </c>
      <c r="CB263" s="20">
        <v>1000000</v>
      </c>
      <c r="CC263" s="20">
        <v>15.8</v>
      </c>
      <c r="CD263" s="20">
        <v>0</v>
      </c>
      <c r="CT263" s="19" t="s">
        <v>38</v>
      </c>
      <c r="CU263" s="20">
        <v>599734.30000000005</v>
      </c>
      <c r="CV263" s="20">
        <v>80</v>
      </c>
      <c r="CW263" s="20">
        <v>21</v>
      </c>
      <c r="CX263" s="20">
        <v>400095.7</v>
      </c>
      <c r="CY263" s="20">
        <v>73.5</v>
      </c>
      <c r="CZ263" s="20">
        <v>13</v>
      </c>
      <c r="DA263" s="20">
        <v>1000017.6</v>
      </c>
      <c r="DB263" s="20">
        <v>1000000</v>
      </c>
      <c r="DC263" s="20">
        <v>-17.600000000000001</v>
      </c>
      <c r="DD263" s="20">
        <v>0</v>
      </c>
    </row>
    <row r="264" spans="33:108" ht="15" thickBot="1" x14ac:dyDescent="0.35">
      <c r="AG264" s="19" t="s">
        <v>37</v>
      </c>
      <c r="AH264" s="20">
        <v>333394.59999999998</v>
      </c>
      <c r="AI264" s="20">
        <v>40</v>
      </c>
      <c r="AJ264" s="20">
        <v>166741.29999999999</v>
      </c>
      <c r="AK264" s="20">
        <v>39.5</v>
      </c>
      <c r="AL264" s="20">
        <v>499800</v>
      </c>
      <c r="AM264" s="20">
        <v>1000015.4</v>
      </c>
      <c r="AN264" s="20">
        <v>1000000</v>
      </c>
      <c r="AO264" s="20">
        <v>-15.4</v>
      </c>
      <c r="AP264" s="20">
        <v>0</v>
      </c>
      <c r="BD264" s="19" t="s">
        <v>37</v>
      </c>
      <c r="BE264" s="20">
        <v>599803.5</v>
      </c>
      <c r="BF264" s="20">
        <v>80</v>
      </c>
      <c r="BG264" s="20">
        <v>21</v>
      </c>
      <c r="BH264" s="20">
        <v>400068.3</v>
      </c>
      <c r="BI264" s="20">
        <v>12</v>
      </c>
      <c r="BJ264" s="20">
        <v>999984.8</v>
      </c>
      <c r="BK264" s="20">
        <v>1000000</v>
      </c>
      <c r="BL264" s="20">
        <v>15.2</v>
      </c>
      <c r="BM264" s="20">
        <v>0</v>
      </c>
      <c r="BT264" s="19" t="s">
        <v>39</v>
      </c>
      <c r="BU264" s="20">
        <v>374928.8</v>
      </c>
      <c r="BV264" s="20">
        <v>40</v>
      </c>
      <c r="BW264" s="20">
        <v>125089.8</v>
      </c>
      <c r="BX264" s="20">
        <v>64</v>
      </c>
      <c r="BY264" s="20">
        <v>499786.6</v>
      </c>
      <c r="BZ264" s="20">
        <v>125</v>
      </c>
      <c r="CA264" s="20">
        <v>1000034.2</v>
      </c>
      <c r="CB264" s="20">
        <v>1000000</v>
      </c>
      <c r="CC264" s="20">
        <v>-34.200000000000003</v>
      </c>
      <c r="CD264" s="20">
        <v>0</v>
      </c>
      <c r="CT264" s="19" t="s">
        <v>39</v>
      </c>
      <c r="CU264" s="20">
        <v>599727.30000000005</v>
      </c>
      <c r="CV264" s="20">
        <v>80</v>
      </c>
      <c r="CW264" s="20">
        <v>21</v>
      </c>
      <c r="CX264" s="20">
        <v>400091.7</v>
      </c>
      <c r="CY264" s="20">
        <v>31</v>
      </c>
      <c r="CZ264" s="20">
        <v>15</v>
      </c>
      <c r="DA264" s="20">
        <v>999966.1</v>
      </c>
      <c r="DB264" s="20">
        <v>1000000</v>
      </c>
      <c r="DC264" s="20">
        <v>33.9</v>
      </c>
      <c r="DD264" s="20">
        <v>0</v>
      </c>
    </row>
    <row r="265" spans="33:108" ht="15" thickBot="1" x14ac:dyDescent="0.35">
      <c r="AG265" s="19" t="s">
        <v>38</v>
      </c>
      <c r="AH265" s="20">
        <v>333385.59999999998</v>
      </c>
      <c r="AI265" s="20">
        <v>40</v>
      </c>
      <c r="AJ265" s="20">
        <v>166741.29999999999</v>
      </c>
      <c r="AK265" s="20">
        <v>40.5</v>
      </c>
      <c r="AL265" s="20">
        <v>499765</v>
      </c>
      <c r="AM265" s="20">
        <v>999972.4</v>
      </c>
      <c r="AN265" s="20">
        <v>1000000</v>
      </c>
      <c r="AO265" s="20">
        <v>27.6</v>
      </c>
      <c r="AP265" s="20">
        <v>0</v>
      </c>
      <c r="BD265" s="19" t="s">
        <v>38</v>
      </c>
      <c r="BE265" s="20">
        <v>599812.5</v>
      </c>
      <c r="BF265" s="20">
        <v>80</v>
      </c>
      <c r="BG265" s="20">
        <v>21</v>
      </c>
      <c r="BH265" s="20">
        <v>400067.3</v>
      </c>
      <c r="BI265" s="20">
        <v>47</v>
      </c>
      <c r="BJ265" s="20">
        <v>1000027.8</v>
      </c>
      <c r="BK265" s="20">
        <v>1000000</v>
      </c>
      <c r="BL265" s="20">
        <v>-27.8</v>
      </c>
      <c r="BM265" s="20">
        <v>0</v>
      </c>
      <c r="BT265" s="19" t="s">
        <v>40</v>
      </c>
      <c r="BU265" s="20">
        <v>374933.8</v>
      </c>
      <c r="BV265" s="20">
        <v>40</v>
      </c>
      <c r="BW265" s="20">
        <v>125089.8</v>
      </c>
      <c r="BX265" s="20">
        <v>84</v>
      </c>
      <c r="BY265" s="20">
        <v>499799.6</v>
      </c>
      <c r="BZ265" s="20">
        <v>114.5</v>
      </c>
      <c r="CA265" s="20">
        <v>1000061.7</v>
      </c>
      <c r="CB265" s="20">
        <v>1000000</v>
      </c>
      <c r="CC265" s="20">
        <v>-61.7</v>
      </c>
      <c r="CD265" s="20">
        <v>-0.01</v>
      </c>
      <c r="CT265" s="19" t="s">
        <v>40</v>
      </c>
      <c r="CU265" s="20">
        <v>599722.30000000005</v>
      </c>
      <c r="CV265" s="20">
        <v>80</v>
      </c>
      <c r="CW265" s="20">
        <v>21</v>
      </c>
      <c r="CX265" s="20">
        <v>400080.2</v>
      </c>
      <c r="CY265" s="20">
        <v>18</v>
      </c>
      <c r="CZ265" s="20">
        <v>25.5</v>
      </c>
      <c r="DA265" s="20">
        <v>999947.1</v>
      </c>
      <c r="DB265" s="20">
        <v>1000000</v>
      </c>
      <c r="DC265" s="20">
        <v>52.9</v>
      </c>
      <c r="DD265" s="20">
        <v>0.01</v>
      </c>
    </row>
    <row r="266" spans="33:108" ht="15" thickBot="1" x14ac:dyDescent="0.35">
      <c r="AG266" s="19" t="s">
        <v>39</v>
      </c>
      <c r="AH266" s="20">
        <v>333392.59999999998</v>
      </c>
      <c r="AI266" s="20">
        <v>40</v>
      </c>
      <c r="AJ266" s="20">
        <v>166741.29999999999</v>
      </c>
      <c r="AK266" s="20">
        <v>47</v>
      </c>
      <c r="AL266" s="20">
        <v>499798</v>
      </c>
      <c r="AM266" s="20">
        <v>1000018.9</v>
      </c>
      <c r="AN266" s="20">
        <v>1000000</v>
      </c>
      <c r="AO266" s="20">
        <v>-18.899999999999999</v>
      </c>
      <c r="AP266" s="20">
        <v>0</v>
      </c>
      <c r="BD266" s="19" t="s">
        <v>39</v>
      </c>
      <c r="BE266" s="20">
        <v>599805.5</v>
      </c>
      <c r="BF266" s="20">
        <v>80</v>
      </c>
      <c r="BG266" s="20">
        <v>21</v>
      </c>
      <c r="BH266" s="20">
        <v>400060.8</v>
      </c>
      <c r="BI266" s="20">
        <v>14</v>
      </c>
      <c r="BJ266" s="20">
        <v>999981.3</v>
      </c>
      <c r="BK266" s="20">
        <v>1000000</v>
      </c>
      <c r="BL266" s="20">
        <v>18.7</v>
      </c>
      <c r="BM266" s="20">
        <v>0</v>
      </c>
      <c r="BT266" s="19" t="s">
        <v>41</v>
      </c>
      <c r="BU266" s="20">
        <v>374931.8</v>
      </c>
      <c r="BV266" s="20">
        <v>40</v>
      </c>
      <c r="BW266" s="20">
        <v>125089.8</v>
      </c>
      <c r="BX266" s="20">
        <v>63</v>
      </c>
      <c r="BY266" s="20">
        <v>499794.6</v>
      </c>
      <c r="BZ266" s="20">
        <v>112.5</v>
      </c>
      <c r="CA266" s="20">
        <v>1000031.7</v>
      </c>
      <c r="CB266" s="20">
        <v>1000000</v>
      </c>
      <c r="CC266" s="20">
        <v>-31.7</v>
      </c>
      <c r="CD266" s="20">
        <v>0</v>
      </c>
      <c r="CT266" s="19" t="s">
        <v>41</v>
      </c>
      <c r="CU266" s="20">
        <v>599724.30000000005</v>
      </c>
      <c r="CV266" s="20">
        <v>80</v>
      </c>
      <c r="CW266" s="20">
        <v>21</v>
      </c>
      <c r="CX266" s="20">
        <v>400092.7</v>
      </c>
      <c r="CY266" s="20">
        <v>23</v>
      </c>
      <c r="CZ266" s="20">
        <v>27.5</v>
      </c>
      <c r="DA266" s="20">
        <v>999968.6</v>
      </c>
      <c r="DB266" s="20">
        <v>1000000</v>
      </c>
      <c r="DC266" s="20">
        <v>31.4</v>
      </c>
      <c r="DD266" s="20">
        <v>0</v>
      </c>
    </row>
    <row r="267" spans="33:108" ht="15" thickBot="1" x14ac:dyDescent="0.35">
      <c r="AG267" s="19" t="s">
        <v>40</v>
      </c>
      <c r="AH267" s="20">
        <v>333397.59999999998</v>
      </c>
      <c r="AI267" s="20">
        <v>40</v>
      </c>
      <c r="AJ267" s="20">
        <v>166741.29999999999</v>
      </c>
      <c r="AK267" s="20">
        <v>57.5</v>
      </c>
      <c r="AL267" s="20">
        <v>499811</v>
      </c>
      <c r="AM267" s="20">
        <v>1000047.4</v>
      </c>
      <c r="AN267" s="20">
        <v>1000000</v>
      </c>
      <c r="AO267" s="20">
        <v>-47.4</v>
      </c>
      <c r="AP267" s="20">
        <v>0</v>
      </c>
      <c r="BD267" s="19" t="s">
        <v>40</v>
      </c>
      <c r="BE267" s="20">
        <v>599800.5</v>
      </c>
      <c r="BF267" s="20">
        <v>80</v>
      </c>
      <c r="BG267" s="20">
        <v>21</v>
      </c>
      <c r="BH267" s="20">
        <v>400056.8</v>
      </c>
      <c r="BI267" s="20">
        <v>1</v>
      </c>
      <c r="BJ267" s="20">
        <v>999959.3</v>
      </c>
      <c r="BK267" s="20">
        <v>1000000</v>
      </c>
      <c r="BL267" s="20">
        <v>40.700000000000003</v>
      </c>
      <c r="BM267" s="20">
        <v>0</v>
      </c>
      <c r="BT267" s="19" t="s">
        <v>42</v>
      </c>
      <c r="BU267" s="20">
        <v>374927.8</v>
      </c>
      <c r="BV267" s="20">
        <v>40</v>
      </c>
      <c r="BW267" s="20">
        <v>125089.8</v>
      </c>
      <c r="BX267" s="20">
        <v>61</v>
      </c>
      <c r="BY267" s="20">
        <v>499784.6</v>
      </c>
      <c r="BZ267" s="20">
        <v>110.5</v>
      </c>
      <c r="CA267" s="20">
        <v>1000013.7</v>
      </c>
      <c r="CB267" s="20">
        <v>1000000</v>
      </c>
      <c r="CC267" s="20">
        <v>-13.7</v>
      </c>
      <c r="CD267" s="20">
        <v>0</v>
      </c>
      <c r="CT267" s="19" t="s">
        <v>42</v>
      </c>
      <c r="CU267" s="20">
        <v>599728.30000000005</v>
      </c>
      <c r="CV267" s="20">
        <v>80</v>
      </c>
      <c r="CW267" s="20">
        <v>21</v>
      </c>
      <c r="CX267" s="20">
        <v>400094.7</v>
      </c>
      <c r="CY267" s="20">
        <v>33</v>
      </c>
      <c r="CZ267" s="20">
        <v>29.5</v>
      </c>
      <c r="DA267" s="20">
        <v>999986.6</v>
      </c>
      <c r="DB267" s="20">
        <v>1000000</v>
      </c>
      <c r="DC267" s="20">
        <v>13.4</v>
      </c>
      <c r="DD267" s="20">
        <v>0</v>
      </c>
    </row>
    <row r="268" spans="33:108" ht="15" thickBot="1" x14ac:dyDescent="0.35">
      <c r="AG268" s="19" t="s">
        <v>41</v>
      </c>
      <c r="AH268" s="20">
        <v>333395.59999999998</v>
      </c>
      <c r="AI268" s="20">
        <v>40</v>
      </c>
      <c r="AJ268" s="20">
        <v>166741.29999999999</v>
      </c>
      <c r="AK268" s="20">
        <v>46</v>
      </c>
      <c r="AL268" s="20">
        <v>499806</v>
      </c>
      <c r="AM268" s="20">
        <v>1000028.9</v>
      </c>
      <c r="AN268" s="20">
        <v>1000000</v>
      </c>
      <c r="AO268" s="20">
        <v>-28.9</v>
      </c>
      <c r="AP268" s="20">
        <v>0</v>
      </c>
      <c r="BD268" s="19" t="s">
        <v>41</v>
      </c>
      <c r="BE268" s="20">
        <v>599802.5</v>
      </c>
      <c r="BF268" s="20">
        <v>80</v>
      </c>
      <c r="BG268" s="20">
        <v>21</v>
      </c>
      <c r="BH268" s="20">
        <v>400061.8</v>
      </c>
      <c r="BI268" s="20">
        <v>6</v>
      </c>
      <c r="BJ268" s="20">
        <v>999971.3</v>
      </c>
      <c r="BK268" s="20">
        <v>1000000</v>
      </c>
      <c r="BL268" s="20">
        <v>28.7</v>
      </c>
      <c r="BM268" s="20">
        <v>0</v>
      </c>
      <c r="BT268" s="19" t="s">
        <v>43</v>
      </c>
      <c r="BU268" s="20">
        <v>374929.8</v>
      </c>
      <c r="BV268" s="20">
        <v>40</v>
      </c>
      <c r="BW268" s="20">
        <v>125089.8</v>
      </c>
      <c r="BX268" s="20">
        <v>58</v>
      </c>
      <c r="BY268" s="20">
        <v>499787.6</v>
      </c>
      <c r="BZ268" s="20">
        <v>108.5</v>
      </c>
      <c r="CA268" s="20">
        <v>1000013.7</v>
      </c>
      <c r="CB268" s="20">
        <v>1000000</v>
      </c>
      <c r="CC268" s="20">
        <v>-13.7</v>
      </c>
      <c r="CD268" s="20">
        <v>0</v>
      </c>
      <c r="CT268" s="19" t="s">
        <v>43</v>
      </c>
      <c r="CU268" s="20">
        <v>599726.30000000005</v>
      </c>
      <c r="CV268" s="20">
        <v>80</v>
      </c>
      <c r="CW268" s="20">
        <v>21</v>
      </c>
      <c r="CX268" s="20">
        <v>400097.7</v>
      </c>
      <c r="CY268" s="20">
        <v>30</v>
      </c>
      <c r="CZ268" s="20">
        <v>31.5</v>
      </c>
      <c r="DA268" s="20">
        <v>999986.6</v>
      </c>
      <c r="DB268" s="20">
        <v>1000000</v>
      </c>
      <c r="DC268" s="20">
        <v>13.4</v>
      </c>
      <c r="DD268" s="20">
        <v>0</v>
      </c>
    </row>
    <row r="269" spans="33:108" ht="15" thickBot="1" x14ac:dyDescent="0.35">
      <c r="AG269" s="19" t="s">
        <v>42</v>
      </c>
      <c r="AH269" s="20">
        <v>333391.59999999998</v>
      </c>
      <c r="AI269" s="20">
        <v>40</v>
      </c>
      <c r="AJ269" s="20">
        <v>166741.29999999999</v>
      </c>
      <c r="AK269" s="20">
        <v>41.5</v>
      </c>
      <c r="AL269" s="20">
        <v>499796</v>
      </c>
      <c r="AM269" s="20">
        <v>1000010.4</v>
      </c>
      <c r="AN269" s="20">
        <v>1000000</v>
      </c>
      <c r="AO269" s="20">
        <v>-10.4</v>
      </c>
      <c r="AP269" s="20">
        <v>0</v>
      </c>
      <c r="BD269" s="19" t="s">
        <v>42</v>
      </c>
      <c r="BE269" s="20">
        <v>599806.5</v>
      </c>
      <c r="BF269" s="20">
        <v>80</v>
      </c>
      <c r="BG269" s="20">
        <v>21</v>
      </c>
      <c r="BH269" s="20">
        <v>400066.3</v>
      </c>
      <c r="BI269" s="20">
        <v>16</v>
      </c>
      <c r="BJ269" s="20">
        <v>999989.8</v>
      </c>
      <c r="BK269" s="20">
        <v>1000000</v>
      </c>
      <c r="BL269" s="20">
        <v>10.199999999999999</v>
      </c>
      <c r="BM269" s="20">
        <v>0</v>
      </c>
      <c r="BT269" s="19" t="s">
        <v>44</v>
      </c>
      <c r="BU269" s="20">
        <v>374926.8</v>
      </c>
      <c r="BV269" s="20">
        <v>40</v>
      </c>
      <c r="BW269" s="20">
        <v>125089.8</v>
      </c>
      <c r="BX269" s="20">
        <v>55</v>
      </c>
      <c r="BY269" s="20">
        <v>499783.6</v>
      </c>
      <c r="BZ269" s="20">
        <v>106.5</v>
      </c>
      <c r="CA269" s="20">
        <v>1000001.7</v>
      </c>
      <c r="CB269" s="20">
        <v>1000000</v>
      </c>
      <c r="CC269" s="20">
        <v>-1.7</v>
      </c>
      <c r="CD269" s="20">
        <v>0</v>
      </c>
      <c r="CT269" s="19" t="s">
        <v>44</v>
      </c>
      <c r="CU269" s="20">
        <v>599729.30000000005</v>
      </c>
      <c r="CV269" s="20">
        <v>80</v>
      </c>
      <c r="CW269" s="20">
        <v>21</v>
      </c>
      <c r="CX269" s="20">
        <v>400100.7</v>
      </c>
      <c r="CY269" s="20">
        <v>34</v>
      </c>
      <c r="CZ269" s="20">
        <v>33.5</v>
      </c>
      <c r="DA269" s="20">
        <v>999998.6</v>
      </c>
      <c r="DB269" s="20">
        <v>1000000</v>
      </c>
      <c r="DC269" s="20">
        <v>1.4</v>
      </c>
      <c r="DD269" s="20">
        <v>0</v>
      </c>
    </row>
    <row r="270" spans="33:108" ht="15" thickBot="1" x14ac:dyDescent="0.35">
      <c r="AG270" s="19" t="s">
        <v>43</v>
      </c>
      <c r="AH270" s="20">
        <v>333393.59999999998</v>
      </c>
      <c r="AI270" s="20">
        <v>40</v>
      </c>
      <c r="AJ270" s="20">
        <v>166741.29999999999</v>
      </c>
      <c r="AK270" s="20">
        <v>38.5</v>
      </c>
      <c r="AL270" s="20">
        <v>499799</v>
      </c>
      <c r="AM270" s="20">
        <v>1000012.4</v>
      </c>
      <c r="AN270" s="20">
        <v>1000000</v>
      </c>
      <c r="AO270" s="20">
        <v>-12.4</v>
      </c>
      <c r="AP270" s="20">
        <v>0</v>
      </c>
      <c r="BD270" s="19" t="s">
        <v>43</v>
      </c>
      <c r="BE270" s="20">
        <v>599804.5</v>
      </c>
      <c r="BF270" s="20">
        <v>80</v>
      </c>
      <c r="BG270" s="20">
        <v>21</v>
      </c>
      <c r="BH270" s="20">
        <v>400069.3</v>
      </c>
      <c r="BI270" s="20">
        <v>13</v>
      </c>
      <c r="BJ270" s="20">
        <v>999987.8</v>
      </c>
      <c r="BK270" s="20">
        <v>1000000</v>
      </c>
      <c r="BL270" s="20">
        <v>12.2</v>
      </c>
      <c r="BM270" s="20">
        <v>0</v>
      </c>
      <c r="BT270" s="19" t="s">
        <v>45</v>
      </c>
      <c r="BU270" s="20">
        <v>374920.8</v>
      </c>
      <c r="BV270" s="20">
        <v>40</v>
      </c>
      <c r="BW270" s="20">
        <v>125089.8</v>
      </c>
      <c r="BX270" s="20">
        <v>54</v>
      </c>
      <c r="BY270" s="20">
        <v>499775.6</v>
      </c>
      <c r="BZ270" s="20">
        <v>104.5</v>
      </c>
      <c r="CA270" s="20">
        <v>999984.7</v>
      </c>
      <c r="CB270" s="20">
        <v>1000000</v>
      </c>
      <c r="CC270" s="20">
        <v>15.3</v>
      </c>
      <c r="CD270" s="20">
        <v>0</v>
      </c>
      <c r="CT270" s="19" t="s">
        <v>45</v>
      </c>
      <c r="CU270" s="20">
        <v>599735.30000000005</v>
      </c>
      <c r="CV270" s="20">
        <v>80</v>
      </c>
      <c r="CW270" s="20">
        <v>21</v>
      </c>
      <c r="CX270" s="20">
        <v>400101.7</v>
      </c>
      <c r="CY270" s="20">
        <v>42</v>
      </c>
      <c r="CZ270" s="20">
        <v>35.5</v>
      </c>
      <c r="DA270" s="20">
        <v>1000015.6</v>
      </c>
      <c r="DB270" s="20">
        <v>1000000</v>
      </c>
      <c r="DC270" s="20">
        <v>-15.6</v>
      </c>
      <c r="DD270" s="20">
        <v>0</v>
      </c>
    </row>
    <row r="271" spans="33:108" ht="15" thickBot="1" x14ac:dyDescent="0.35">
      <c r="AG271" s="19" t="s">
        <v>44</v>
      </c>
      <c r="AH271" s="20">
        <v>333390.59999999998</v>
      </c>
      <c r="AI271" s="20">
        <v>40</v>
      </c>
      <c r="AJ271" s="20">
        <v>166741.29999999999</v>
      </c>
      <c r="AK271" s="20">
        <v>35.5</v>
      </c>
      <c r="AL271" s="20">
        <v>499795</v>
      </c>
      <c r="AM271" s="20">
        <v>1000002.4</v>
      </c>
      <c r="AN271" s="20">
        <v>1000000</v>
      </c>
      <c r="AO271" s="20">
        <v>-2.4</v>
      </c>
      <c r="AP271" s="20">
        <v>0</v>
      </c>
      <c r="BD271" s="19" t="s">
        <v>44</v>
      </c>
      <c r="BE271" s="20">
        <v>599807.5</v>
      </c>
      <c r="BF271" s="20">
        <v>80</v>
      </c>
      <c r="BG271" s="20">
        <v>21</v>
      </c>
      <c r="BH271" s="20">
        <v>400072.3</v>
      </c>
      <c r="BI271" s="20">
        <v>17</v>
      </c>
      <c r="BJ271" s="20">
        <v>999997.8</v>
      </c>
      <c r="BK271" s="20">
        <v>1000000</v>
      </c>
      <c r="BL271" s="20">
        <v>2.2000000000000002</v>
      </c>
      <c r="BM271" s="20">
        <v>0</v>
      </c>
      <c r="BT271" s="19" t="s">
        <v>46</v>
      </c>
      <c r="BU271" s="20">
        <v>374919.8</v>
      </c>
      <c r="BV271" s="20">
        <v>40</v>
      </c>
      <c r="BW271" s="20">
        <v>125089.8</v>
      </c>
      <c r="BX271" s="20">
        <v>33.5</v>
      </c>
      <c r="BY271" s="20">
        <v>499778.6</v>
      </c>
      <c r="BZ271" s="20">
        <v>102.5</v>
      </c>
      <c r="CA271" s="20">
        <v>999964.2</v>
      </c>
      <c r="CB271" s="20">
        <v>1000000</v>
      </c>
      <c r="CC271" s="20">
        <v>35.799999999999997</v>
      </c>
      <c r="CD271" s="20">
        <v>0</v>
      </c>
      <c r="CT271" s="19" t="s">
        <v>46</v>
      </c>
      <c r="CU271" s="20">
        <v>599736.30000000005</v>
      </c>
      <c r="CV271" s="20">
        <v>80</v>
      </c>
      <c r="CW271" s="20">
        <v>21</v>
      </c>
      <c r="CX271" s="20">
        <v>400120.7</v>
      </c>
      <c r="CY271" s="20">
        <v>39</v>
      </c>
      <c r="CZ271" s="20">
        <v>37.5</v>
      </c>
      <c r="DA271" s="20">
        <v>1000034.6</v>
      </c>
      <c r="DB271" s="20">
        <v>1000000</v>
      </c>
      <c r="DC271" s="20">
        <v>-34.6</v>
      </c>
      <c r="DD271" s="20">
        <v>0</v>
      </c>
    </row>
    <row r="272" spans="33:108" ht="15" thickBot="1" x14ac:dyDescent="0.35">
      <c r="AG272" s="19" t="s">
        <v>45</v>
      </c>
      <c r="AH272" s="20">
        <v>333384.59999999998</v>
      </c>
      <c r="AI272" s="20">
        <v>40</v>
      </c>
      <c r="AJ272" s="20">
        <v>166741.29999999999</v>
      </c>
      <c r="AK272" s="20">
        <v>34.5</v>
      </c>
      <c r="AL272" s="20">
        <v>499787</v>
      </c>
      <c r="AM272" s="20">
        <v>999987.4</v>
      </c>
      <c r="AN272" s="20">
        <v>1000000</v>
      </c>
      <c r="AO272" s="20">
        <v>12.6</v>
      </c>
      <c r="AP272" s="20">
        <v>0</v>
      </c>
      <c r="BD272" s="19" t="s">
        <v>45</v>
      </c>
      <c r="BE272" s="20">
        <v>599813.5</v>
      </c>
      <c r="BF272" s="20">
        <v>80</v>
      </c>
      <c r="BG272" s="20">
        <v>21</v>
      </c>
      <c r="BH272" s="20">
        <v>400073.3</v>
      </c>
      <c r="BI272" s="20">
        <v>25</v>
      </c>
      <c r="BJ272" s="20">
        <v>1000012.8</v>
      </c>
      <c r="BK272" s="20">
        <v>1000000</v>
      </c>
      <c r="BL272" s="20">
        <v>-12.8</v>
      </c>
      <c r="BM272" s="20">
        <v>0</v>
      </c>
      <c r="BT272" s="19" t="s">
        <v>47</v>
      </c>
      <c r="BU272" s="20">
        <v>374912.8</v>
      </c>
      <c r="BV272" s="20">
        <v>40</v>
      </c>
      <c r="BW272" s="20">
        <v>125089.8</v>
      </c>
      <c r="BX272" s="20">
        <v>46.5</v>
      </c>
      <c r="BY272" s="20">
        <v>499764.6</v>
      </c>
      <c r="BZ272" s="20">
        <v>100.5</v>
      </c>
      <c r="CA272" s="20">
        <v>999954.2</v>
      </c>
      <c r="CB272" s="20">
        <v>1000000</v>
      </c>
      <c r="CC272" s="20">
        <v>45.8</v>
      </c>
      <c r="CD272" s="20">
        <v>0</v>
      </c>
      <c r="CT272" s="19" t="s">
        <v>47</v>
      </c>
      <c r="CU272" s="20">
        <v>599743.30000000005</v>
      </c>
      <c r="CV272" s="20">
        <v>80</v>
      </c>
      <c r="CW272" s="20">
        <v>21</v>
      </c>
      <c r="CX272" s="20">
        <v>400109.2</v>
      </c>
      <c r="CY272" s="20">
        <v>53</v>
      </c>
      <c r="CZ272" s="20">
        <v>39.5</v>
      </c>
      <c r="DA272" s="20">
        <v>1000046.1</v>
      </c>
      <c r="DB272" s="20">
        <v>1000000</v>
      </c>
      <c r="DC272" s="20">
        <v>-46.1</v>
      </c>
      <c r="DD272" s="20">
        <v>0</v>
      </c>
    </row>
    <row r="273" spans="33:108" ht="15" thickBot="1" x14ac:dyDescent="0.35">
      <c r="AG273" s="19" t="s">
        <v>46</v>
      </c>
      <c r="AH273" s="20">
        <v>333383.59999999998</v>
      </c>
      <c r="AI273" s="20">
        <v>40</v>
      </c>
      <c r="AJ273" s="20">
        <v>166741.29999999999</v>
      </c>
      <c r="AK273" s="20">
        <v>19.5</v>
      </c>
      <c r="AL273" s="20">
        <v>499790</v>
      </c>
      <c r="AM273" s="20">
        <v>999974.40000000002</v>
      </c>
      <c r="AN273" s="20">
        <v>1000000</v>
      </c>
      <c r="AO273" s="20">
        <v>25.6</v>
      </c>
      <c r="AP273" s="20">
        <v>0</v>
      </c>
      <c r="BD273" s="19" t="s">
        <v>46</v>
      </c>
      <c r="BE273" s="20">
        <v>599814.5</v>
      </c>
      <c r="BF273" s="20">
        <v>80</v>
      </c>
      <c r="BG273" s="20">
        <v>21</v>
      </c>
      <c r="BH273" s="20">
        <v>400085.3</v>
      </c>
      <c r="BI273" s="20">
        <v>22</v>
      </c>
      <c r="BJ273" s="20">
        <v>1000022.8</v>
      </c>
      <c r="BK273" s="20">
        <v>1000000</v>
      </c>
      <c r="BL273" s="20">
        <v>-22.8</v>
      </c>
      <c r="BM273" s="20">
        <v>0</v>
      </c>
      <c r="BT273" s="19" t="s">
        <v>48</v>
      </c>
      <c r="BU273" s="20">
        <v>374913.8</v>
      </c>
      <c r="BV273" s="20">
        <v>40</v>
      </c>
      <c r="BW273" s="20">
        <v>125089.8</v>
      </c>
      <c r="BX273" s="20">
        <v>43.5</v>
      </c>
      <c r="BY273" s="20">
        <v>499770.6</v>
      </c>
      <c r="BZ273" s="20">
        <v>98.5</v>
      </c>
      <c r="CA273" s="20">
        <v>999956.2</v>
      </c>
      <c r="CB273" s="20">
        <v>1000000</v>
      </c>
      <c r="CC273" s="20">
        <v>43.8</v>
      </c>
      <c r="CD273" s="20">
        <v>0</v>
      </c>
      <c r="CT273" s="19" t="s">
        <v>48</v>
      </c>
      <c r="CU273" s="20">
        <v>599742.30000000005</v>
      </c>
      <c r="CV273" s="20">
        <v>80</v>
      </c>
      <c r="CW273" s="20">
        <v>21</v>
      </c>
      <c r="CX273" s="20">
        <v>400112.2</v>
      </c>
      <c r="CY273" s="20">
        <v>47</v>
      </c>
      <c r="CZ273" s="20">
        <v>41.5</v>
      </c>
      <c r="DA273" s="20">
        <v>1000044.1</v>
      </c>
      <c r="DB273" s="20">
        <v>1000000</v>
      </c>
      <c r="DC273" s="20">
        <v>-44.1</v>
      </c>
      <c r="DD273" s="20">
        <v>0</v>
      </c>
    </row>
    <row r="274" spans="33:108" ht="15" thickBot="1" x14ac:dyDescent="0.35">
      <c r="AG274" s="19" t="s">
        <v>47</v>
      </c>
      <c r="AH274" s="20">
        <v>333376.59999999998</v>
      </c>
      <c r="AI274" s="20">
        <v>40</v>
      </c>
      <c r="AJ274" s="20">
        <v>166741.29999999999</v>
      </c>
      <c r="AK274" s="20">
        <v>31.5</v>
      </c>
      <c r="AL274" s="20">
        <v>499776</v>
      </c>
      <c r="AM274" s="20">
        <v>999965.4</v>
      </c>
      <c r="AN274" s="20">
        <v>1000000</v>
      </c>
      <c r="AO274" s="20">
        <v>34.6</v>
      </c>
      <c r="AP274" s="20">
        <v>0</v>
      </c>
      <c r="BD274" s="19" t="s">
        <v>47</v>
      </c>
      <c r="BE274" s="20">
        <v>599821.5</v>
      </c>
      <c r="BF274" s="20">
        <v>80</v>
      </c>
      <c r="BG274" s="20">
        <v>21</v>
      </c>
      <c r="BH274" s="20">
        <v>400076.3</v>
      </c>
      <c r="BI274" s="20">
        <v>36</v>
      </c>
      <c r="BJ274" s="20">
        <v>1000034.8</v>
      </c>
      <c r="BK274" s="20">
        <v>1000000</v>
      </c>
      <c r="BL274" s="20">
        <v>-34.799999999999997</v>
      </c>
      <c r="BM274" s="20">
        <v>0</v>
      </c>
      <c r="BT274" s="19" t="s">
        <v>49</v>
      </c>
      <c r="BU274" s="20">
        <v>374915.8</v>
      </c>
      <c r="BV274" s="20">
        <v>40</v>
      </c>
      <c r="BW274" s="20">
        <v>125089.8</v>
      </c>
      <c r="BX274" s="20">
        <v>56</v>
      </c>
      <c r="BY274" s="20">
        <v>499779.6</v>
      </c>
      <c r="BZ274" s="20">
        <v>96.5</v>
      </c>
      <c r="CA274" s="20">
        <v>999977.7</v>
      </c>
      <c r="CB274" s="20">
        <v>1000000</v>
      </c>
      <c r="CC274" s="20">
        <v>22.3</v>
      </c>
      <c r="CD274" s="20">
        <v>0</v>
      </c>
      <c r="CT274" s="19" t="s">
        <v>49</v>
      </c>
      <c r="CU274" s="20">
        <v>599740.30000000005</v>
      </c>
      <c r="CV274" s="20">
        <v>80</v>
      </c>
      <c r="CW274" s="20">
        <v>21</v>
      </c>
      <c r="CX274" s="20">
        <v>400099.7</v>
      </c>
      <c r="CY274" s="20">
        <v>38</v>
      </c>
      <c r="CZ274" s="20">
        <v>44.5</v>
      </c>
      <c r="DA274" s="20">
        <v>1000023.6</v>
      </c>
      <c r="DB274" s="20">
        <v>1000000</v>
      </c>
      <c r="DC274" s="20">
        <v>-23.6</v>
      </c>
      <c r="DD274" s="20">
        <v>0</v>
      </c>
    </row>
    <row r="275" spans="33:108" ht="15" thickBot="1" x14ac:dyDescent="0.35">
      <c r="AG275" s="19" t="s">
        <v>48</v>
      </c>
      <c r="AH275" s="20">
        <v>333377.59999999998</v>
      </c>
      <c r="AI275" s="20">
        <v>40</v>
      </c>
      <c r="AJ275" s="20">
        <v>166741.29999999999</v>
      </c>
      <c r="AK275" s="20">
        <v>27.5</v>
      </c>
      <c r="AL275" s="20">
        <v>499782</v>
      </c>
      <c r="AM275" s="20">
        <v>999968.4</v>
      </c>
      <c r="AN275" s="20">
        <v>1000000</v>
      </c>
      <c r="AO275" s="20">
        <v>31.6</v>
      </c>
      <c r="AP275" s="20">
        <v>0</v>
      </c>
      <c r="BD275" s="19" t="s">
        <v>48</v>
      </c>
      <c r="BE275" s="20">
        <v>599820.5</v>
      </c>
      <c r="BF275" s="20">
        <v>80</v>
      </c>
      <c r="BG275" s="20">
        <v>21</v>
      </c>
      <c r="BH275" s="20">
        <v>400080.3</v>
      </c>
      <c r="BI275" s="20">
        <v>30</v>
      </c>
      <c r="BJ275" s="20">
        <v>1000031.8</v>
      </c>
      <c r="BK275" s="20">
        <v>1000000</v>
      </c>
      <c r="BL275" s="20">
        <v>-31.8</v>
      </c>
      <c r="BM275" s="20">
        <v>0</v>
      </c>
      <c r="BT275" s="19" t="s">
        <v>50</v>
      </c>
      <c r="BU275" s="20">
        <v>374904.8</v>
      </c>
      <c r="BV275" s="20">
        <v>40</v>
      </c>
      <c r="BW275" s="20">
        <v>125089.8</v>
      </c>
      <c r="BX275" s="20">
        <v>82</v>
      </c>
      <c r="BY275" s="20">
        <v>499763.6</v>
      </c>
      <c r="BZ275" s="20">
        <v>78.5</v>
      </c>
      <c r="CA275" s="20">
        <v>999958.7</v>
      </c>
      <c r="CB275" s="20">
        <v>1000000</v>
      </c>
      <c r="CC275" s="20">
        <v>41.3</v>
      </c>
      <c r="CD275" s="20">
        <v>0</v>
      </c>
      <c r="CT275" s="19" t="s">
        <v>50</v>
      </c>
      <c r="CU275" s="20">
        <v>599751.30000000005</v>
      </c>
      <c r="CV275" s="20">
        <v>80</v>
      </c>
      <c r="CW275" s="20">
        <v>21</v>
      </c>
      <c r="CX275" s="20">
        <v>400082.2</v>
      </c>
      <c r="CY275" s="20">
        <v>54</v>
      </c>
      <c r="CZ275" s="20">
        <v>53.5</v>
      </c>
      <c r="DA275" s="20">
        <v>1000042.1</v>
      </c>
      <c r="DB275" s="20">
        <v>1000000</v>
      </c>
      <c r="DC275" s="20">
        <v>-42.1</v>
      </c>
      <c r="DD275" s="20">
        <v>0</v>
      </c>
    </row>
    <row r="276" spans="33:108" ht="15" thickBot="1" x14ac:dyDescent="0.35">
      <c r="AG276" s="19" t="s">
        <v>49</v>
      </c>
      <c r="AH276" s="20">
        <v>333379.59999999998</v>
      </c>
      <c r="AI276" s="20">
        <v>40</v>
      </c>
      <c r="AJ276" s="20">
        <v>166741.29999999999</v>
      </c>
      <c r="AK276" s="20">
        <v>36.5</v>
      </c>
      <c r="AL276" s="20">
        <v>499791</v>
      </c>
      <c r="AM276" s="20">
        <v>999988.4</v>
      </c>
      <c r="AN276" s="20">
        <v>1000000</v>
      </c>
      <c r="AO276" s="20">
        <v>11.6</v>
      </c>
      <c r="AP276" s="20">
        <v>0</v>
      </c>
      <c r="BD276" s="19" t="s">
        <v>49</v>
      </c>
      <c r="BE276" s="20">
        <v>599818.5</v>
      </c>
      <c r="BF276" s="20">
        <v>80</v>
      </c>
      <c r="BG276" s="20">
        <v>21</v>
      </c>
      <c r="BH276" s="20">
        <v>400071.3</v>
      </c>
      <c r="BI276" s="20">
        <v>21</v>
      </c>
      <c r="BJ276" s="20">
        <v>1000011.8</v>
      </c>
      <c r="BK276" s="20">
        <v>1000000</v>
      </c>
      <c r="BL276" s="20">
        <v>-11.8</v>
      </c>
      <c r="BM276" s="20">
        <v>0</v>
      </c>
      <c r="BT276" s="19" t="s">
        <v>51</v>
      </c>
      <c r="BU276" s="20">
        <v>374909.8</v>
      </c>
      <c r="BV276" s="20">
        <v>40</v>
      </c>
      <c r="BW276" s="20">
        <v>125089.8</v>
      </c>
      <c r="BX276" s="20">
        <v>83</v>
      </c>
      <c r="BY276" s="20">
        <v>499772.6</v>
      </c>
      <c r="BZ276" s="20">
        <v>72</v>
      </c>
      <c r="CA276" s="20">
        <v>999967.2</v>
      </c>
      <c r="CB276" s="20">
        <v>1000000</v>
      </c>
      <c r="CC276" s="20">
        <v>32.799999999999997</v>
      </c>
      <c r="CD276" s="20">
        <v>0</v>
      </c>
      <c r="CT276" s="19" t="s">
        <v>51</v>
      </c>
      <c r="CU276" s="20">
        <v>599746.30000000005</v>
      </c>
      <c r="CV276" s="20">
        <v>80</v>
      </c>
      <c r="CW276" s="20">
        <v>21</v>
      </c>
      <c r="CX276" s="20">
        <v>400081.2</v>
      </c>
      <c r="CY276" s="20">
        <v>45</v>
      </c>
      <c r="CZ276" s="20">
        <v>60</v>
      </c>
      <c r="DA276" s="20">
        <v>1000033.6</v>
      </c>
      <c r="DB276" s="20">
        <v>1000000</v>
      </c>
      <c r="DC276" s="20">
        <v>-33.6</v>
      </c>
      <c r="DD276" s="20">
        <v>0</v>
      </c>
    </row>
    <row r="277" spans="33:108" ht="15" thickBot="1" x14ac:dyDescent="0.35">
      <c r="AG277" s="19" t="s">
        <v>50</v>
      </c>
      <c r="AH277" s="20">
        <v>333346.59999999998</v>
      </c>
      <c r="AI277" s="20">
        <v>40</v>
      </c>
      <c r="AJ277" s="20">
        <v>166741.29999999999</v>
      </c>
      <c r="AK277" s="20">
        <v>55.5</v>
      </c>
      <c r="AL277" s="20">
        <v>499775</v>
      </c>
      <c r="AM277" s="20">
        <v>999958.4</v>
      </c>
      <c r="AN277" s="20">
        <v>1000000</v>
      </c>
      <c r="AO277" s="20">
        <v>41.6</v>
      </c>
      <c r="AP277" s="20">
        <v>0</v>
      </c>
      <c r="BD277" s="19" t="s">
        <v>50</v>
      </c>
      <c r="BE277" s="20">
        <v>599838.5</v>
      </c>
      <c r="BF277" s="20">
        <v>80</v>
      </c>
      <c r="BG277" s="20">
        <v>21</v>
      </c>
      <c r="BH277" s="20">
        <v>400058.8</v>
      </c>
      <c r="BI277" s="20">
        <v>37</v>
      </c>
      <c r="BJ277" s="20">
        <v>1000035.3</v>
      </c>
      <c r="BK277" s="20">
        <v>1000000</v>
      </c>
      <c r="BL277" s="20">
        <v>-35.299999999999997</v>
      </c>
      <c r="BM277" s="20">
        <v>0</v>
      </c>
      <c r="BT277" s="19" t="s">
        <v>52</v>
      </c>
      <c r="BU277" s="20">
        <v>374907.8</v>
      </c>
      <c r="BV277" s="20">
        <v>40</v>
      </c>
      <c r="BW277" s="20">
        <v>125089.8</v>
      </c>
      <c r="BX277" s="20">
        <v>81</v>
      </c>
      <c r="BY277" s="20">
        <v>499774.6</v>
      </c>
      <c r="BZ277" s="20">
        <v>68.5</v>
      </c>
      <c r="CA277" s="20">
        <v>999961.7</v>
      </c>
      <c r="CB277" s="20">
        <v>1000000</v>
      </c>
      <c r="CC277" s="20">
        <v>38.299999999999997</v>
      </c>
      <c r="CD277" s="20">
        <v>0</v>
      </c>
      <c r="CT277" s="19" t="s">
        <v>52</v>
      </c>
      <c r="CU277" s="20">
        <v>599748.30000000005</v>
      </c>
      <c r="CV277" s="20">
        <v>80</v>
      </c>
      <c r="CW277" s="20">
        <v>21</v>
      </c>
      <c r="CX277" s="20">
        <v>400083.20000000001</v>
      </c>
      <c r="CY277" s="20">
        <v>43</v>
      </c>
      <c r="CZ277" s="20">
        <v>63.5</v>
      </c>
      <c r="DA277" s="20">
        <v>1000039.1</v>
      </c>
      <c r="DB277" s="20">
        <v>1000000</v>
      </c>
      <c r="DC277" s="20">
        <v>-39.1</v>
      </c>
      <c r="DD277" s="20">
        <v>0</v>
      </c>
    </row>
    <row r="278" spans="33:108" ht="15" thickBot="1" x14ac:dyDescent="0.35">
      <c r="AG278" s="19" t="s">
        <v>51</v>
      </c>
      <c r="AH278" s="20">
        <v>333351.59999999998</v>
      </c>
      <c r="AI278" s="20">
        <v>40</v>
      </c>
      <c r="AJ278" s="20">
        <v>166741.29999999999</v>
      </c>
      <c r="AK278" s="20">
        <v>56.5</v>
      </c>
      <c r="AL278" s="20">
        <v>499784</v>
      </c>
      <c r="AM278" s="20">
        <v>999973.4</v>
      </c>
      <c r="AN278" s="20">
        <v>1000000</v>
      </c>
      <c r="AO278" s="20">
        <v>26.6</v>
      </c>
      <c r="AP278" s="20">
        <v>0</v>
      </c>
      <c r="BD278" s="19" t="s">
        <v>51</v>
      </c>
      <c r="BE278" s="20">
        <v>599833.5</v>
      </c>
      <c r="BF278" s="20">
        <v>80</v>
      </c>
      <c r="BG278" s="20">
        <v>21</v>
      </c>
      <c r="BH278" s="20">
        <v>400057.8</v>
      </c>
      <c r="BI278" s="20">
        <v>28</v>
      </c>
      <c r="BJ278" s="20">
        <v>1000020.3</v>
      </c>
      <c r="BK278" s="20">
        <v>1000000</v>
      </c>
      <c r="BL278" s="20">
        <v>-20.3</v>
      </c>
      <c r="BM278" s="20">
        <v>0</v>
      </c>
      <c r="BT278" s="19" t="s">
        <v>53</v>
      </c>
      <c r="BU278" s="20">
        <v>374902.8</v>
      </c>
      <c r="BV278" s="20">
        <v>40</v>
      </c>
      <c r="BW278" s="20">
        <v>125089.8</v>
      </c>
      <c r="BX278" s="20">
        <v>141.5</v>
      </c>
      <c r="BY278" s="20">
        <v>499761.6</v>
      </c>
      <c r="BZ278" s="20">
        <v>66.5</v>
      </c>
      <c r="CA278" s="20">
        <v>1000002.2</v>
      </c>
      <c r="CB278" s="20">
        <v>1000000</v>
      </c>
      <c r="CC278" s="20">
        <v>-2.2000000000000002</v>
      </c>
      <c r="CD278" s="20">
        <v>0</v>
      </c>
      <c r="CT278" s="19" t="s">
        <v>53</v>
      </c>
      <c r="CU278" s="20">
        <v>599753.30000000005</v>
      </c>
      <c r="CV278" s="20">
        <v>80</v>
      </c>
      <c r="CW278" s="20">
        <v>21</v>
      </c>
      <c r="CX278" s="20">
        <v>400020.2</v>
      </c>
      <c r="CY278" s="20">
        <v>58.5</v>
      </c>
      <c r="CZ278" s="20">
        <v>65.5</v>
      </c>
      <c r="DA278" s="20">
        <v>999998.6</v>
      </c>
      <c r="DB278" s="20">
        <v>1000000</v>
      </c>
      <c r="DC278" s="20">
        <v>1.4</v>
      </c>
      <c r="DD278" s="20">
        <v>0</v>
      </c>
    </row>
    <row r="279" spans="33:108" ht="15" thickBot="1" x14ac:dyDescent="0.35">
      <c r="AG279" s="19" t="s">
        <v>52</v>
      </c>
      <c r="AH279" s="20">
        <v>333349.59999999998</v>
      </c>
      <c r="AI279" s="20">
        <v>40</v>
      </c>
      <c r="AJ279" s="20">
        <v>166741.29999999999</v>
      </c>
      <c r="AK279" s="20">
        <v>48</v>
      </c>
      <c r="AL279" s="20">
        <v>499786</v>
      </c>
      <c r="AM279" s="20">
        <v>999964.9</v>
      </c>
      <c r="AN279" s="20">
        <v>1000000</v>
      </c>
      <c r="AO279" s="20">
        <v>35.1</v>
      </c>
      <c r="AP279" s="20">
        <v>0</v>
      </c>
      <c r="BD279" s="19" t="s">
        <v>52</v>
      </c>
      <c r="BE279" s="20">
        <v>599835.5</v>
      </c>
      <c r="BF279" s="20">
        <v>80</v>
      </c>
      <c r="BG279" s="20">
        <v>21</v>
      </c>
      <c r="BH279" s="20">
        <v>400059.8</v>
      </c>
      <c r="BI279" s="20">
        <v>26</v>
      </c>
      <c r="BJ279" s="20">
        <v>1000022.3</v>
      </c>
      <c r="BK279" s="20">
        <v>1000000</v>
      </c>
      <c r="BL279" s="20">
        <v>-22.3</v>
      </c>
      <c r="BM279" s="20">
        <v>0</v>
      </c>
      <c r="BT279" s="19" t="s">
        <v>54</v>
      </c>
      <c r="BU279" s="20">
        <v>249967.6</v>
      </c>
      <c r="BV279" s="20">
        <v>40</v>
      </c>
      <c r="BW279" s="20">
        <v>125067.8</v>
      </c>
      <c r="BX279" s="20">
        <v>125116.8</v>
      </c>
      <c r="BY279" s="20">
        <v>499742.6</v>
      </c>
      <c r="BZ279" s="20">
        <v>64.5</v>
      </c>
      <c r="CA279" s="20">
        <v>999999.2</v>
      </c>
      <c r="CB279" s="20">
        <v>1000000</v>
      </c>
      <c r="CC279" s="20">
        <v>0.8</v>
      </c>
      <c r="CD279" s="20">
        <v>0</v>
      </c>
      <c r="CT279" s="19" t="s">
        <v>54</v>
      </c>
      <c r="CU279" s="20">
        <v>599770.30000000005</v>
      </c>
      <c r="CV279" s="20">
        <v>80</v>
      </c>
      <c r="CW279" s="20">
        <v>26</v>
      </c>
      <c r="CX279" s="20">
        <v>399980.7</v>
      </c>
      <c r="CY279" s="20">
        <v>76.5</v>
      </c>
      <c r="CZ279" s="20">
        <v>67.5</v>
      </c>
      <c r="DA279" s="20">
        <v>1000001.1</v>
      </c>
      <c r="DB279" s="20">
        <v>1000000</v>
      </c>
      <c r="DC279" s="20">
        <v>-1.1000000000000001</v>
      </c>
      <c r="DD279" s="20">
        <v>0</v>
      </c>
    </row>
    <row r="280" spans="33:108" ht="15" thickBot="1" x14ac:dyDescent="0.35">
      <c r="AG280" s="19" t="s">
        <v>53</v>
      </c>
      <c r="AH280" s="20">
        <v>333344.59999999998</v>
      </c>
      <c r="AI280" s="20">
        <v>40</v>
      </c>
      <c r="AJ280" s="20">
        <v>166741.29999999999</v>
      </c>
      <c r="AK280" s="20">
        <v>103</v>
      </c>
      <c r="AL280" s="20">
        <v>499773</v>
      </c>
      <c r="AM280" s="20">
        <v>1000001.9</v>
      </c>
      <c r="AN280" s="20">
        <v>1000000</v>
      </c>
      <c r="AO280" s="20">
        <v>-1.9</v>
      </c>
      <c r="AP280" s="20">
        <v>0</v>
      </c>
      <c r="BD280" s="19" t="s">
        <v>53</v>
      </c>
      <c r="BE280" s="20">
        <v>599853</v>
      </c>
      <c r="BF280" s="20">
        <v>80</v>
      </c>
      <c r="BG280" s="20">
        <v>21</v>
      </c>
      <c r="BH280" s="20">
        <v>400005.3</v>
      </c>
      <c r="BI280" s="20">
        <v>39</v>
      </c>
      <c r="BJ280" s="20">
        <v>999998.3</v>
      </c>
      <c r="BK280" s="20">
        <v>1000000</v>
      </c>
      <c r="BL280" s="20">
        <v>1.7</v>
      </c>
      <c r="BM280" s="20">
        <v>0</v>
      </c>
      <c r="BT280" s="19" t="s">
        <v>55</v>
      </c>
      <c r="BU280" s="20">
        <v>249969.6</v>
      </c>
      <c r="BV280" s="20">
        <v>40</v>
      </c>
      <c r="BW280" s="20">
        <v>125067.8</v>
      </c>
      <c r="BX280" s="20">
        <v>125117.8</v>
      </c>
      <c r="BY280" s="20">
        <v>499746.6</v>
      </c>
      <c r="BZ280" s="20">
        <v>62.5</v>
      </c>
      <c r="CA280" s="20">
        <v>1000004.2</v>
      </c>
      <c r="CB280" s="20">
        <v>1000000</v>
      </c>
      <c r="CC280" s="20">
        <v>-4.2</v>
      </c>
      <c r="CD280" s="20">
        <v>0</v>
      </c>
      <c r="CT280" s="19" t="s">
        <v>55</v>
      </c>
      <c r="CU280" s="20">
        <v>599768.30000000005</v>
      </c>
      <c r="CV280" s="20">
        <v>80</v>
      </c>
      <c r="CW280" s="20">
        <v>26</v>
      </c>
      <c r="CX280" s="20">
        <v>399979.7</v>
      </c>
      <c r="CY280" s="20">
        <v>72.5</v>
      </c>
      <c r="CZ280" s="20">
        <v>69.5</v>
      </c>
      <c r="DA280" s="20">
        <v>999996.1</v>
      </c>
      <c r="DB280" s="20">
        <v>1000000</v>
      </c>
      <c r="DC280" s="20">
        <v>3.9</v>
      </c>
      <c r="DD280" s="20">
        <v>0</v>
      </c>
    </row>
    <row r="281" spans="33:108" ht="15" thickBot="1" x14ac:dyDescent="0.35">
      <c r="AG281" s="19" t="s">
        <v>54</v>
      </c>
      <c r="AH281" s="20">
        <v>333312.59999999998</v>
      </c>
      <c r="AI281" s="20">
        <v>40</v>
      </c>
      <c r="AJ281" s="20">
        <v>166719.29999999999</v>
      </c>
      <c r="AK281" s="20">
        <v>164.5</v>
      </c>
      <c r="AL281" s="20">
        <v>499762</v>
      </c>
      <c r="AM281" s="20">
        <v>999998.4</v>
      </c>
      <c r="AN281" s="20">
        <v>1000000</v>
      </c>
      <c r="AO281" s="20">
        <v>1.6</v>
      </c>
      <c r="AP281" s="20">
        <v>0</v>
      </c>
      <c r="BD281" s="19" t="s">
        <v>54</v>
      </c>
      <c r="BE281" s="20">
        <v>599868.5</v>
      </c>
      <c r="BF281" s="20">
        <v>80</v>
      </c>
      <c r="BG281" s="20">
        <v>26</v>
      </c>
      <c r="BH281" s="20">
        <v>399977.3</v>
      </c>
      <c r="BI281" s="20">
        <v>50</v>
      </c>
      <c r="BJ281" s="20">
        <v>1000001.8</v>
      </c>
      <c r="BK281" s="20">
        <v>1000000</v>
      </c>
      <c r="BL281" s="20">
        <v>-1.8</v>
      </c>
      <c r="BM281" s="20">
        <v>0</v>
      </c>
      <c r="BT281" s="19" t="s">
        <v>56</v>
      </c>
      <c r="BU281" s="20">
        <v>249968.6</v>
      </c>
      <c r="BV281" s="20">
        <v>40</v>
      </c>
      <c r="BW281" s="20">
        <v>125067.8</v>
      </c>
      <c r="BX281" s="20">
        <v>125107.3</v>
      </c>
      <c r="BY281" s="20">
        <v>499757.1</v>
      </c>
      <c r="BZ281" s="20">
        <v>60.5</v>
      </c>
      <c r="CA281" s="20">
        <v>1000001.2</v>
      </c>
      <c r="CB281" s="20">
        <v>1000000</v>
      </c>
      <c r="CC281" s="20">
        <v>-1.2</v>
      </c>
      <c r="CD281" s="20">
        <v>0</v>
      </c>
      <c r="CT281" s="19" t="s">
        <v>56</v>
      </c>
      <c r="CU281" s="20">
        <v>599769.30000000005</v>
      </c>
      <c r="CV281" s="20">
        <v>80</v>
      </c>
      <c r="CW281" s="20">
        <v>26</v>
      </c>
      <c r="CX281" s="20">
        <v>399991.7</v>
      </c>
      <c r="CY281" s="20">
        <v>60.5</v>
      </c>
      <c r="CZ281" s="20">
        <v>71.5</v>
      </c>
      <c r="DA281" s="20">
        <v>999999.1</v>
      </c>
      <c r="DB281" s="20">
        <v>1000000</v>
      </c>
      <c r="DC281" s="20">
        <v>0.9</v>
      </c>
      <c r="DD281" s="20">
        <v>0</v>
      </c>
    </row>
    <row r="282" spans="33:108" ht="15" thickBot="1" x14ac:dyDescent="0.35">
      <c r="AG282" s="19" t="s">
        <v>55</v>
      </c>
      <c r="AH282" s="20">
        <v>333314.59999999998</v>
      </c>
      <c r="AI282" s="20">
        <v>40</v>
      </c>
      <c r="AJ282" s="20">
        <v>166719.29999999999</v>
      </c>
      <c r="AK282" s="20">
        <v>165.5</v>
      </c>
      <c r="AL282" s="20">
        <v>499766</v>
      </c>
      <c r="AM282" s="20">
        <v>1000005.4</v>
      </c>
      <c r="AN282" s="20">
        <v>1000000</v>
      </c>
      <c r="AO282" s="20">
        <v>-5.4</v>
      </c>
      <c r="AP282" s="20">
        <v>0</v>
      </c>
      <c r="BD282" s="19" t="s">
        <v>55</v>
      </c>
      <c r="BE282" s="20">
        <v>599866.5</v>
      </c>
      <c r="BF282" s="20">
        <v>80</v>
      </c>
      <c r="BG282" s="20">
        <v>26</v>
      </c>
      <c r="BH282" s="20">
        <v>399976.3</v>
      </c>
      <c r="BI282" s="20">
        <v>46</v>
      </c>
      <c r="BJ282" s="20">
        <v>999994.8</v>
      </c>
      <c r="BK282" s="20">
        <v>1000000</v>
      </c>
      <c r="BL282" s="20">
        <v>5.2</v>
      </c>
      <c r="BM282" s="20">
        <v>0</v>
      </c>
      <c r="BT282" s="19" t="s">
        <v>57</v>
      </c>
      <c r="BU282" s="20">
        <v>249964.6</v>
      </c>
      <c r="BV282" s="20">
        <v>40</v>
      </c>
      <c r="BW282" s="20">
        <v>125067.8</v>
      </c>
      <c r="BX282" s="20">
        <v>125106.3</v>
      </c>
      <c r="BY282" s="20">
        <v>499762.6</v>
      </c>
      <c r="BZ282" s="20">
        <v>58.5</v>
      </c>
      <c r="CA282" s="20">
        <v>999999.7</v>
      </c>
      <c r="CB282" s="20">
        <v>1000000</v>
      </c>
      <c r="CC282" s="20">
        <v>0.3</v>
      </c>
      <c r="CD282" s="20">
        <v>0</v>
      </c>
      <c r="CT282" s="19" t="s">
        <v>57</v>
      </c>
      <c r="CU282" s="20">
        <v>599772.30000000005</v>
      </c>
      <c r="CV282" s="20">
        <v>80</v>
      </c>
      <c r="CW282" s="20">
        <v>26</v>
      </c>
      <c r="CX282" s="20">
        <v>399993.2</v>
      </c>
      <c r="CY282" s="20">
        <v>55</v>
      </c>
      <c r="CZ282" s="20">
        <v>73.5</v>
      </c>
      <c r="DA282" s="20">
        <v>1000000.1</v>
      </c>
      <c r="DB282" s="20">
        <v>1000000</v>
      </c>
      <c r="DC282" s="20">
        <v>-0.1</v>
      </c>
      <c r="DD282" s="20">
        <v>0</v>
      </c>
    </row>
    <row r="283" spans="33:108" ht="15" thickBot="1" x14ac:dyDescent="0.35">
      <c r="AG283" s="19" t="s">
        <v>56</v>
      </c>
      <c r="AH283" s="20">
        <v>333313.59999999998</v>
      </c>
      <c r="AI283" s="20">
        <v>40</v>
      </c>
      <c r="AJ283" s="20">
        <v>166719.29999999999</v>
      </c>
      <c r="AK283" s="20">
        <v>158.5</v>
      </c>
      <c r="AL283" s="20">
        <v>499771</v>
      </c>
      <c r="AM283" s="20">
        <v>1000002.4</v>
      </c>
      <c r="AN283" s="20">
        <v>1000000</v>
      </c>
      <c r="AO283" s="20">
        <v>-2.4</v>
      </c>
      <c r="AP283" s="20">
        <v>0</v>
      </c>
      <c r="BD283" s="19" t="s">
        <v>56</v>
      </c>
      <c r="BE283" s="20">
        <v>599867.5</v>
      </c>
      <c r="BF283" s="20">
        <v>80</v>
      </c>
      <c r="BG283" s="20">
        <v>26</v>
      </c>
      <c r="BH283" s="20">
        <v>399983.3</v>
      </c>
      <c r="BI283" s="20">
        <v>41</v>
      </c>
      <c r="BJ283" s="20">
        <v>999997.8</v>
      </c>
      <c r="BK283" s="20">
        <v>1000000</v>
      </c>
      <c r="BL283" s="20">
        <v>2.2000000000000002</v>
      </c>
      <c r="BM283" s="20">
        <v>0</v>
      </c>
      <c r="BT283" s="19" t="s">
        <v>58</v>
      </c>
      <c r="BU283" s="20">
        <v>249965.6</v>
      </c>
      <c r="BV283" s="20">
        <v>40</v>
      </c>
      <c r="BW283" s="20">
        <v>125067.8</v>
      </c>
      <c r="BX283" s="20">
        <v>125108.3</v>
      </c>
      <c r="BY283" s="20">
        <v>499768.6</v>
      </c>
      <c r="BZ283" s="20">
        <v>51.5</v>
      </c>
      <c r="CA283" s="20">
        <v>1000001.7</v>
      </c>
      <c r="CB283" s="20">
        <v>1000000</v>
      </c>
      <c r="CC283" s="20">
        <v>-1.7</v>
      </c>
      <c r="CD283" s="20">
        <v>0</v>
      </c>
      <c r="CT283" s="19" t="s">
        <v>58</v>
      </c>
      <c r="CU283" s="20">
        <v>599771.30000000005</v>
      </c>
      <c r="CV283" s="20">
        <v>80</v>
      </c>
      <c r="CW283" s="20">
        <v>26</v>
      </c>
      <c r="CX283" s="20">
        <v>399990.7</v>
      </c>
      <c r="CY283" s="20">
        <v>49</v>
      </c>
      <c r="CZ283" s="20">
        <v>81</v>
      </c>
      <c r="DA283" s="20">
        <v>999998.1</v>
      </c>
      <c r="DB283" s="20">
        <v>1000000</v>
      </c>
      <c r="DC283" s="20">
        <v>1.9</v>
      </c>
      <c r="DD283" s="20">
        <v>0</v>
      </c>
    </row>
    <row r="284" spans="33:108" ht="15" thickBot="1" x14ac:dyDescent="0.35">
      <c r="AG284" s="19" t="s">
        <v>57</v>
      </c>
      <c r="AH284" s="20">
        <v>333306.59999999998</v>
      </c>
      <c r="AI284" s="20">
        <v>40</v>
      </c>
      <c r="AJ284" s="20">
        <v>166719.29999999999</v>
      </c>
      <c r="AK284" s="20">
        <v>157.5</v>
      </c>
      <c r="AL284" s="20">
        <v>499774</v>
      </c>
      <c r="AM284" s="20">
        <v>999997.4</v>
      </c>
      <c r="AN284" s="20">
        <v>1000000</v>
      </c>
      <c r="AO284" s="20">
        <v>2.6</v>
      </c>
      <c r="AP284" s="20">
        <v>0</v>
      </c>
      <c r="BD284" s="19" t="s">
        <v>57</v>
      </c>
      <c r="BE284" s="20">
        <v>599874.5</v>
      </c>
      <c r="BF284" s="20">
        <v>80</v>
      </c>
      <c r="BG284" s="20">
        <v>26</v>
      </c>
      <c r="BH284" s="20">
        <v>399984.3</v>
      </c>
      <c r="BI284" s="20">
        <v>38</v>
      </c>
      <c r="BJ284" s="20">
        <v>1000002.8</v>
      </c>
      <c r="BK284" s="20">
        <v>1000000</v>
      </c>
      <c r="BL284" s="20">
        <v>-2.8</v>
      </c>
      <c r="BM284" s="20">
        <v>0</v>
      </c>
      <c r="BT284" s="19" t="s">
        <v>59</v>
      </c>
      <c r="BU284" s="20">
        <v>249950.6</v>
      </c>
      <c r="BV284" s="20">
        <v>40</v>
      </c>
      <c r="BW284" s="20">
        <v>125062.8</v>
      </c>
      <c r="BX284" s="20">
        <v>125142.8</v>
      </c>
      <c r="BY284" s="20">
        <v>499756.1</v>
      </c>
      <c r="BZ284" s="20">
        <v>49.5</v>
      </c>
      <c r="CA284" s="20">
        <v>1000001.7</v>
      </c>
      <c r="CB284" s="20">
        <v>1000000</v>
      </c>
      <c r="CC284" s="20">
        <v>-1.7</v>
      </c>
      <c r="CD284" s="20">
        <v>0</v>
      </c>
      <c r="CT284" s="19" t="s">
        <v>59</v>
      </c>
      <c r="CU284" s="20">
        <v>699704.7</v>
      </c>
      <c r="CV284" s="20">
        <v>80</v>
      </c>
      <c r="CW284" s="20">
        <v>33</v>
      </c>
      <c r="CX284" s="20">
        <v>300035.90000000002</v>
      </c>
      <c r="CY284" s="20">
        <v>61.5</v>
      </c>
      <c r="CZ284" s="20">
        <v>83</v>
      </c>
      <c r="DA284" s="20">
        <v>999998.1</v>
      </c>
      <c r="DB284" s="20">
        <v>1000000</v>
      </c>
      <c r="DC284" s="20">
        <v>1.9</v>
      </c>
      <c r="DD284" s="20">
        <v>0</v>
      </c>
    </row>
    <row r="285" spans="33:108" ht="15" thickBot="1" x14ac:dyDescent="0.35">
      <c r="AG285" s="19" t="s">
        <v>58</v>
      </c>
      <c r="AH285" s="20">
        <v>333307.59999999998</v>
      </c>
      <c r="AI285" s="20">
        <v>40</v>
      </c>
      <c r="AJ285" s="20">
        <v>166719.29999999999</v>
      </c>
      <c r="AK285" s="20">
        <v>159.5</v>
      </c>
      <c r="AL285" s="20">
        <v>499780</v>
      </c>
      <c r="AM285" s="20">
        <v>1000006.4</v>
      </c>
      <c r="AN285" s="20">
        <v>1000000</v>
      </c>
      <c r="AO285" s="20">
        <v>-6.4</v>
      </c>
      <c r="AP285" s="20">
        <v>0</v>
      </c>
      <c r="BD285" s="19" t="s">
        <v>58</v>
      </c>
      <c r="BE285" s="20">
        <v>599873.5</v>
      </c>
      <c r="BF285" s="20">
        <v>80</v>
      </c>
      <c r="BG285" s="20">
        <v>26</v>
      </c>
      <c r="BH285" s="20">
        <v>399982.3</v>
      </c>
      <c r="BI285" s="20">
        <v>32</v>
      </c>
      <c r="BJ285" s="20">
        <v>999993.8</v>
      </c>
      <c r="BK285" s="20">
        <v>1000000</v>
      </c>
      <c r="BL285" s="20">
        <v>6.2</v>
      </c>
      <c r="BM285" s="20">
        <v>0</v>
      </c>
      <c r="BT285" s="19" t="s">
        <v>60</v>
      </c>
      <c r="BU285" s="20">
        <v>249946.1</v>
      </c>
      <c r="BV285" s="20">
        <v>40</v>
      </c>
      <c r="BW285" s="20">
        <v>125062.8</v>
      </c>
      <c r="BX285" s="20">
        <v>125144.8</v>
      </c>
      <c r="BY285" s="20">
        <v>499760.6</v>
      </c>
      <c r="BZ285" s="20">
        <v>47.5</v>
      </c>
      <c r="CA285" s="20">
        <v>1000001.7</v>
      </c>
      <c r="CB285" s="20">
        <v>1000000</v>
      </c>
      <c r="CC285" s="20">
        <v>-1.7</v>
      </c>
      <c r="CD285" s="20">
        <v>0</v>
      </c>
      <c r="CT285" s="19" t="s">
        <v>60</v>
      </c>
      <c r="CU285" s="20">
        <v>699706.7</v>
      </c>
      <c r="CV285" s="20">
        <v>80</v>
      </c>
      <c r="CW285" s="20">
        <v>33</v>
      </c>
      <c r="CX285" s="20">
        <v>300033.90000000002</v>
      </c>
      <c r="CY285" s="20">
        <v>59.5</v>
      </c>
      <c r="CZ285" s="20">
        <v>85</v>
      </c>
      <c r="DA285" s="20">
        <v>999998.1</v>
      </c>
      <c r="DB285" s="20">
        <v>1000000</v>
      </c>
      <c r="DC285" s="20">
        <v>1.9</v>
      </c>
      <c r="DD285" s="20">
        <v>0</v>
      </c>
    </row>
    <row r="286" spans="33:108" ht="15" thickBot="1" x14ac:dyDescent="0.35">
      <c r="AG286" s="19" t="s">
        <v>59</v>
      </c>
      <c r="AH286" s="20">
        <v>166714.29999999999</v>
      </c>
      <c r="AI286" s="20">
        <v>40</v>
      </c>
      <c r="AJ286" s="20">
        <v>166714.29999999999</v>
      </c>
      <c r="AK286" s="20">
        <v>166763.29999999999</v>
      </c>
      <c r="AL286" s="20">
        <v>499770</v>
      </c>
      <c r="AM286" s="20">
        <v>1000001.9</v>
      </c>
      <c r="AN286" s="20">
        <v>1000000</v>
      </c>
      <c r="AO286" s="20">
        <v>-1.9</v>
      </c>
      <c r="AP286" s="20">
        <v>0</v>
      </c>
      <c r="BD286" s="19" t="s">
        <v>59</v>
      </c>
      <c r="BE286" s="20">
        <v>699826.8</v>
      </c>
      <c r="BF286" s="20">
        <v>80</v>
      </c>
      <c r="BG286" s="20">
        <v>33</v>
      </c>
      <c r="BH286" s="20">
        <v>300016.5</v>
      </c>
      <c r="BI286" s="20">
        <v>42</v>
      </c>
      <c r="BJ286" s="20">
        <v>999998.3</v>
      </c>
      <c r="BK286" s="20">
        <v>1000000</v>
      </c>
      <c r="BL286" s="20">
        <v>1.7</v>
      </c>
      <c r="BM286" s="20">
        <v>0</v>
      </c>
      <c r="BT286" s="19" t="s">
        <v>61</v>
      </c>
      <c r="BU286" s="20">
        <v>249943.1</v>
      </c>
      <c r="BV286" s="20">
        <v>40</v>
      </c>
      <c r="BW286" s="20">
        <v>125062.8</v>
      </c>
      <c r="BX286" s="20">
        <v>125147.3</v>
      </c>
      <c r="BY286" s="20">
        <v>499767.6</v>
      </c>
      <c r="BZ286" s="20">
        <v>41</v>
      </c>
      <c r="CA286" s="20">
        <v>1000001.7</v>
      </c>
      <c r="CB286" s="20">
        <v>1000000</v>
      </c>
      <c r="CC286" s="20">
        <v>-1.7</v>
      </c>
      <c r="CD286" s="20">
        <v>0</v>
      </c>
      <c r="CT286" s="19" t="s">
        <v>61</v>
      </c>
      <c r="CU286" s="20">
        <v>699710.7</v>
      </c>
      <c r="CV286" s="20">
        <v>80</v>
      </c>
      <c r="CW286" s="20">
        <v>33</v>
      </c>
      <c r="CX286" s="20">
        <v>300031.40000000002</v>
      </c>
      <c r="CY286" s="20">
        <v>50</v>
      </c>
      <c r="CZ286" s="20">
        <v>93</v>
      </c>
      <c r="DA286" s="20">
        <v>999998.1</v>
      </c>
      <c r="DB286" s="20">
        <v>1000000</v>
      </c>
      <c r="DC286" s="20">
        <v>1.9</v>
      </c>
      <c r="DD286" s="20">
        <v>0</v>
      </c>
    </row>
    <row r="287" spans="33:108" ht="15" thickBot="1" x14ac:dyDescent="0.35">
      <c r="AG287" s="19" t="s">
        <v>60</v>
      </c>
      <c r="AH287" s="20">
        <v>166709.29999999999</v>
      </c>
      <c r="AI287" s="20">
        <v>40</v>
      </c>
      <c r="AJ287" s="20">
        <v>166714.29999999999</v>
      </c>
      <c r="AK287" s="20">
        <v>166766.29999999999</v>
      </c>
      <c r="AL287" s="20">
        <v>499772</v>
      </c>
      <c r="AM287" s="20">
        <v>1000001.9</v>
      </c>
      <c r="AN287" s="20">
        <v>1000000</v>
      </c>
      <c r="AO287" s="20">
        <v>-1.9</v>
      </c>
      <c r="AP287" s="20">
        <v>0</v>
      </c>
      <c r="BD287" s="19" t="s">
        <v>60</v>
      </c>
      <c r="BE287" s="20">
        <v>699831.3</v>
      </c>
      <c r="BF287" s="20">
        <v>80</v>
      </c>
      <c r="BG287" s="20">
        <v>33</v>
      </c>
      <c r="BH287" s="20">
        <v>300014</v>
      </c>
      <c r="BI287" s="20">
        <v>40</v>
      </c>
      <c r="BJ287" s="20">
        <v>999998.3</v>
      </c>
      <c r="BK287" s="20">
        <v>1000000</v>
      </c>
      <c r="BL287" s="20">
        <v>1.7</v>
      </c>
      <c r="BM287" s="20">
        <v>0</v>
      </c>
      <c r="BT287" s="19" t="s">
        <v>62</v>
      </c>
      <c r="BU287" s="20">
        <v>249929.1</v>
      </c>
      <c r="BV287" s="20">
        <v>40</v>
      </c>
      <c r="BW287" s="20">
        <v>125062.8</v>
      </c>
      <c r="BX287" s="20">
        <v>125164.3</v>
      </c>
      <c r="BY287" s="20">
        <v>499766.6</v>
      </c>
      <c r="BZ287" s="20">
        <v>39</v>
      </c>
      <c r="CA287" s="20">
        <v>1000001.7</v>
      </c>
      <c r="CB287" s="20">
        <v>1000000</v>
      </c>
      <c r="CC287" s="20">
        <v>-1.7</v>
      </c>
      <c r="CD287" s="20">
        <v>0</v>
      </c>
      <c r="CT287" s="19" t="s">
        <v>62</v>
      </c>
      <c r="CU287" s="20">
        <v>699726.2</v>
      </c>
      <c r="CV287" s="20">
        <v>80</v>
      </c>
      <c r="CW287" s="20">
        <v>33</v>
      </c>
      <c r="CX287" s="20">
        <v>300012.90000000002</v>
      </c>
      <c r="CY287" s="20">
        <v>51</v>
      </c>
      <c r="CZ287" s="20">
        <v>95</v>
      </c>
      <c r="DA287" s="20">
        <v>999998.1</v>
      </c>
      <c r="DB287" s="20">
        <v>1000000</v>
      </c>
      <c r="DC287" s="20">
        <v>1.9</v>
      </c>
      <c r="DD287" s="20">
        <v>0</v>
      </c>
    </row>
    <row r="288" spans="33:108" ht="15" thickBot="1" x14ac:dyDescent="0.35">
      <c r="AG288" s="19" t="s">
        <v>61</v>
      </c>
      <c r="AH288" s="20">
        <v>166700.29999999999</v>
      </c>
      <c r="AI288" s="20">
        <v>40</v>
      </c>
      <c r="AJ288" s="20">
        <v>166714.29999999999</v>
      </c>
      <c r="AK288" s="20">
        <v>166768.29999999999</v>
      </c>
      <c r="AL288" s="20">
        <v>499779</v>
      </c>
      <c r="AM288" s="20">
        <v>1000001.9</v>
      </c>
      <c r="AN288" s="20">
        <v>1000000</v>
      </c>
      <c r="AO288" s="20">
        <v>-1.9</v>
      </c>
      <c r="AP288" s="20">
        <v>0</v>
      </c>
      <c r="BD288" s="19" t="s">
        <v>61</v>
      </c>
      <c r="BE288" s="20">
        <v>699840.3</v>
      </c>
      <c r="BF288" s="20">
        <v>80</v>
      </c>
      <c r="BG288" s="20">
        <v>33</v>
      </c>
      <c r="BH288" s="20">
        <v>300012</v>
      </c>
      <c r="BI288" s="20">
        <v>33</v>
      </c>
      <c r="BJ288" s="20">
        <v>999998.3</v>
      </c>
      <c r="BK288" s="20">
        <v>1000000</v>
      </c>
      <c r="BL288" s="20">
        <v>1.7</v>
      </c>
      <c r="BM288" s="20">
        <v>0</v>
      </c>
      <c r="BT288" s="19" t="s">
        <v>63</v>
      </c>
      <c r="BU288" s="20">
        <v>249922.1</v>
      </c>
      <c r="BV288" s="20">
        <v>40</v>
      </c>
      <c r="BW288" s="20">
        <v>125062.8</v>
      </c>
      <c r="BX288" s="20">
        <v>125173.3</v>
      </c>
      <c r="BY288" s="20">
        <v>499769.59999999998</v>
      </c>
      <c r="BZ288" s="20">
        <v>34</v>
      </c>
      <c r="CA288" s="20">
        <v>1000001.7</v>
      </c>
      <c r="CB288" s="20">
        <v>1000000</v>
      </c>
      <c r="CC288" s="20">
        <v>-1.7</v>
      </c>
      <c r="CD288" s="20">
        <v>0</v>
      </c>
      <c r="CT288" s="19" t="s">
        <v>63</v>
      </c>
      <c r="CU288" s="20">
        <v>699733.2</v>
      </c>
      <c r="CV288" s="20">
        <v>80</v>
      </c>
      <c r="CW288" s="20">
        <v>33</v>
      </c>
      <c r="CX288" s="20">
        <v>300006.90000000002</v>
      </c>
      <c r="CY288" s="20">
        <v>48</v>
      </c>
      <c r="CZ288" s="20">
        <v>97</v>
      </c>
      <c r="DA288" s="20">
        <v>999998.1</v>
      </c>
      <c r="DB288" s="20">
        <v>1000000</v>
      </c>
      <c r="DC288" s="20">
        <v>1.9</v>
      </c>
      <c r="DD288" s="20">
        <v>0</v>
      </c>
    </row>
    <row r="289" spans="33:108" ht="15" thickBot="1" x14ac:dyDescent="0.35">
      <c r="AG289" s="19" t="s">
        <v>62</v>
      </c>
      <c r="AH289" s="20">
        <v>166688.79999999999</v>
      </c>
      <c r="AI289" s="20">
        <v>40</v>
      </c>
      <c r="AJ289" s="20">
        <v>166714.29999999999</v>
      </c>
      <c r="AK289" s="20">
        <v>166780.79999999999</v>
      </c>
      <c r="AL289" s="20">
        <v>499778</v>
      </c>
      <c r="AM289" s="20">
        <v>1000001.9</v>
      </c>
      <c r="AN289" s="20">
        <v>1000000</v>
      </c>
      <c r="AO289" s="20">
        <v>-1.9</v>
      </c>
      <c r="AP289" s="20">
        <v>0</v>
      </c>
      <c r="BD289" s="19" t="s">
        <v>62</v>
      </c>
      <c r="BE289" s="20">
        <v>699851.8</v>
      </c>
      <c r="BF289" s="20">
        <v>80</v>
      </c>
      <c r="BG289" s="20">
        <v>33</v>
      </c>
      <c r="BH289" s="20">
        <v>299999.5</v>
      </c>
      <c r="BI289" s="20">
        <v>34</v>
      </c>
      <c r="BJ289" s="20">
        <v>999998.3</v>
      </c>
      <c r="BK289" s="20">
        <v>1000000</v>
      </c>
      <c r="BL289" s="20">
        <v>1.7</v>
      </c>
      <c r="BM289" s="20">
        <v>0</v>
      </c>
      <c r="BT289" s="19" t="s">
        <v>64</v>
      </c>
      <c r="BU289" s="20">
        <v>124959.8</v>
      </c>
      <c r="BV289" s="20">
        <v>40</v>
      </c>
      <c r="BW289" s="20">
        <v>125062.8</v>
      </c>
      <c r="BX289" s="20">
        <v>250136.1</v>
      </c>
      <c r="BY289" s="20">
        <v>499771.6</v>
      </c>
      <c r="BZ289" s="20">
        <v>32</v>
      </c>
      <c r="CA289" s="20">
        <v>1000002.2</v>
      </c>
      <c r="CB289" s="20">
        <v>1000000</v>
      </c>
      <c r="CC289" s="20">
        <v>-2.2000000000000002</v>
      </c>
      <c r="CD289" s="20">
        <v>0</v>
      </c>
      <c r="CT289" s="19" t="s">
        <v>64</v>
      </c>
      <c r="CU289" s="20">
        <v>799709.5</v>
      </c>
      <c r="CV289" s="20">
        <v>80</v>
      </c>
      <c r="CW289" s="20">
        <v>33</v>
      </c>
      <c r="CX289" s="20">
        <v>200030.6</v>
      </c>
      <c r="CY289" s="20">
        <v>46</v>
      </c>
      <c r="CZ289" s="20">
        <v>99</v>
      </c>
      <c r="DA289" s="20">
        <v>999998.1</v>
      </c>
      <c r="DB289" s="20">
        <v>1000000</v>
      </c>
      <c r="DC289" s="20">
        <v>1.9</v>
      </c>
      <c r="DD289" s="20">
        <v>0</v>
      </c>
    </row>
    <row r="290" spans="33:108" ht="15" thickBot="1" x14ac:dyDescent="0.35">
      <c r="AG290" s="19" t="s">
        <v>63</v>
      </c>
      <c r="AH290" s="20">
        <v>166668.29999999999</v>
      </c>
      <c r="AI290" s="20">
        <v>40</v>
      </c>
      <c r="AJ290" s="20">
        <v>166714.29999999999</v>
      </c>
      <c r="AK290" s="20">
        <v>166798.29999999999</v>
      </c>
      <c r="AL290" s="20">
        <v>499781</v>
      </c>
      <c r="AM290" s="20">
        <v>1000001.9</v>
      </c>
      <c r="AN290" s="20">
        <v>1000000</v>
      </c>
      <c r="AO290" s="20">
        <v>-1.9</v>
      </c>
      <c r="AP290" s="20">
        <v>0</v>
      </c>
      <c r="BD290" s="19" t="s">
        <v>63</v>
      </c>
      <c r="BE290" s="20">
        <v>699863.8</v>
      </c>
      <c r="BF290" s="20">
        <v>80</v>
      </c>
      <c r="BG290" s="20">
        <v>33</v>
      </c>
      <c r="BH290" s="20">
        <v>299990.5</v>
      </c>
      <c r="BI290" s="20">
        <v>31</v>
      </c>
      <c r="BJ290" s="20">
        <v>999998.3</v>
      </c>
      <c r="BK290" s="20">
        <v>1000000</v>
      </c>
      <c r="BL290" s="20">
        <v>1.7</v>
      </c>
      <c r="BM290" s="20">
        <v>0</v>
      </c>
      <c r="BT290" s="19" t="s">
        <v>65</v>
      </c>
      <c r="BU290" s="20">
        <v>124956.3</v>
      </c>
      <c r="BV290" s="20">
        <v>40</v>
      </c>
      <c r="BW290" s="20">
        <v>125062.8</v>
      </c>
      <c r="BX290" s="20">
        <v>250138.1</v>
      </c>
      <c r="BY290" s="20">
        <v>499777.6</v>
      </c>
      <c r="BZ290" s="20">
        <v>27.5</v>
      </c>
      <c r="CA290" s="20">
        <v>1000002.2</v>
      </c>
      <c r="CB290" s="20">
        <v>1000000</v>
      </c>
      <c r="CC290" s="20">
        <v>-2.2000000000000002</v>
      </c>
      <c r="CD290" s="20">
        <v>0</v>
      </c>
      <c r="CT290" s="19" t="s">
        <v>65</v>
      </c>
      <c r="CU290" s="20">
        <v>799719.5</v>
      </c>
      <c r="CV290" s="20">
        <v>80</v>
      </c>
      <c r="CW290" s="20">
        <v>33</v>
      </c>
      <c r="CX290" s="20">
        <v>200022.1</v>
      </c>
      <c r="CY290" s="20">
        <v>40</v>
      </c>
      <c r="CZ290" s="20">
        <v>103.5</v>
      </c>
      <c r="DA290" s="20">
        <v>999998.1</v>
      </c>
      <c r="DB290" s="20">
        <v>1000000</v>
      </c>
      <c r="DC290" s="20">
        <v>1.9</v>
      </c>
      <c r="DD290" s="20">
        <v>0</v>
      </c>
    </row>
    <row r="291" spans="33:108" ht="15" thickBot="1" x14ac:dyDescent="0.35">
      <c r="AG291" s="19" t="s">
        <v>64</v>
      </c>
      <c r="AH291" s="20">
        <v>166640.29999999999</v>
      </c>
      <c r="AI291" s="20">
        <v>40</v>
      </c>
      <c r="AJ291" s="20">
        <v>166714.29999999999</v>
      </c>
      <c r="AK291" s="20">
        <v>166824.29999999999</v>
      </c>
      <c r="AL291" s="20">
        <v>499783</v>
      </c>
      <c r="AM291" s="20">
        <v>1000001.9</v>
      </c>
      <c r="AN291" s="20">
        <v>1000000</v>
      </c>
      <c r="AO291" s="20">
        <v>-1.9</v>
      </c>
      <c r="AP291" s="20">
        <v>0</v>
      </c>
      <c r="BD291" s="19" t="s">
        <v>64</v>
      </c>
      <c r="BE291" s="20">
        <v>799847.1</v>
      </c>
      <c r="BF291" s="20">
        <v>80</v>
      </c>
      <c r="BG291" s="20">
        <v>33</v>
      </c>
      <c r="BH291" s="20">
        <v>200009.2</v>
      </c>
      <c r="BI291" s="20">
        <v>29</v>
      </c>
      <c r="BJ291" s="20">
        <v>999998.3</v>
      </c>
      <c r="BK291" s="20">
        <v>1000000</v>
      </c>
      <c r="BL291" s="20">
        <v>1.7</v>
      </c>
      <c r="BM291" s="20">
        <v>0</v>
      </c>
      <c r="BT291" s="19" t="s">
        <v>66</v>
      </c>
      <c r="BU291" s="20">
        <v>124949.3</v>
      </c>
      <c r="BV291" s="20">
        <v>40</v>
      </c>
      <c r="BW291" s="20">
        <v>125037.3</v>
      </c>
      <c r="BX291" s="20">
        <v>250169.60000000001</v>
      </c>
      <c r="BY291" s="20">
        <v>499780.6</v>
      </c>
      <c r="BZ291" s="20">
        <v>25.5</v>
      </c>
      <c r="CA291" s="20">
        <v>1000002.2</v>
      </c>
      <c r="CB291" s="20">
        <v>1000000</v>
      </c>
      <c r="CC291" s="20">
        <v>-2.2000000000000002</v>
      </c>
      <c r="CD291" s="20">
        <v>0</v>
      </c>
      <c r="CT291" s="19" t="s">
        <v>66</v>
      </c>
      <c r="CU291" s="20">
        <v>799724.5</v>
      </c>
      <c r="CV291" s="20">
        <v>80</v>
      </c>
      <c r="CW291" s="20">
        <v>38.5</v>
      </c>
      <c r="CX291" s="20">
        <v>200012.6</v>
      </c>
      <c r="CY291" s="20">
        <v>37</v>
      </c>
      <c r="CZ291" s="20">
        <v>105.5</v>
      </c>
      <c r="DA291" s="20">
        <v>999998.1</v>
      </c>
      <c r="DB291" s="20">
        <v>1000000</v>
      </c>
      <c r="DC291" s="20">
        <v>1.9</v>
      </c>
      <c r="DD291" s="20">
        <v>0</v>
      </c>
    </row>
    <row r="292" spans="33:108" ht="15" thickBot="1" x14ac:dyDescent="0.35">
      <c r="AG292" s="19" t="s">
        <v>65</v>
      </c>
      <c r="AH292" s="20">
        <v>166632.29999999999</v>
      </c>
      <c r="AI292" s="20">
        <v>40</v>
      </c>
      <c r="AJ292" s="20">
        <v>166714.29999999999</v>
      </c>
      <c r="AK292" s="20">
        <v>166826.29999999999</v>
      </c>
      <c r="AL292" s="20">
        <v>499789</v>
      </c>
      <c r="AM292" s="20">
        <v>1000001.9</v>
      </c>
      <c r="AN292" s="20">
        <v>1000000</v>
      </c>
      <c r="AO292" s="20">
        <v>-1.9</v>
      </c>
      <c r="AP292" s="20">
        <v>0</v>
      </c>
      <c r="BD292" s="19" t="s">
        <v>65</v>
      </c>
      <c r="BE292" s="20">
        <v>799855.1</v>
      </c>
      <c r="BF292" s="20">
        <v>80</v>
      </c>
      <c r="BG292" s="20">
        <v>33</v>
      </c>
      <c r="BH292" s="20">
        <v>200007.2</v>
      </c>
      <c r="BI292" s="20">
        <v>23</v>
      </c>
      <c r="BJ292" s="20">
        <v>999998.3</v>
      </c>
      <c r="BK292" s="20">
        <v>1000000</v>
      </c>
      <c r="BL292" s="20">
        <v>1.7</v>
      </c>
      <c r="BM292" s="20">
        <v>0</v>
      </c>
      <c r="BT292" s="19" t="s">
        <v>67</v>
      </c>
      <c r="BU292" s="20">
        <v>124948.3</v>
      </c>
      <c r="BV292" s="20">
        <v>40</v>
      </c>
      <c r="BW292" s="20">
        <v>125010.3</v>
      </c>
      <c r="BX292" s="20">
        <v>250197.6</v>
      </c>
      <c r="BY292" s="20">
        <v>499782.6</v>
      </c>
      <c r="BZ292" s="20">
        <v>23.5</v>
      </c>
      <c r="CA292" s="20">
        <v>1000002.2</v>
      </c>
      <c r="CB292" s="20">
        <v>1000000</v>
      </c>
      <c r="CC292" s="20">
        <v>-2.2000000000000002</v>
      </c>
      <c r="CD292" s="20">
        <v>0</v>
      </c>
      <c r="CT292" s="19" t="s">
        <v>67</v>
      </c>
      <c r="CU292" s="20">
        <v>799728</v>
      </c>
      <c r="CV292" s="20">
        <v>80</v>
      </c>
      <c r="CW292" s="20">
        <v>54</v>
      </c>
      <c r="CX292" s="20">
        <v>199993.60000000001</v>
      </c>
      <c r="CY292" s="20">
        <v>35</v>
      </c>
      <c r="CZ292" s="20">
        <v>107.5</v>
      </c>
      <c r="DA292" s="20">
        <v>999998.1</v>
      </c>
      <c r="DB292" s="20">
        <v>1000000</v>
      </c>
      <c r="DC292" s="20">
        <v>1.9</v>
      </c>
      <c r="DD292" s="20">
        <v>0</v>
      </c>
    </row>
    <row r="293" spans="33:108" ht="15" thickBot="1" x14ac:dyDescent="0.35">
      <c r="AG293" s="19" t="s">
        <v>66</v>
      </c>
      <c r="AH293" s="20">
        <v>32</v>
      </c>
      <c r="AI293" s="20">
        <v>40</v>
      </c>
      <c r="AJ293" s="20">
        <v>166707.29999999999</v>
      </c>
      <c r="AK293" s="20">
        <v>333430.59999999998</v>
      </c>
      <c r="AL293" s="20">
        <v>499792</v>
      </c>
      <c r="AM293" s="20">
        <v>1000001.9</v>
      </c>
      <c r="AN293" s="20">
        <v>1000000</v>
      </c>
      <c r="AO293" s="20">
        <v>-1.9</v>
      </c>
      <c r="AP293" s="20">
        <v>0</v>
      </c>
      <c r="BD293" s="19" t="s">
        <v>66</v>
      </c>
      <c r="BE293" s="20">
        <v>799867.6</v>
      </c>
      <c r="BF293" s="20">
        <v>80</v>
      </c>
      <c r="BG293" s="20">
        <v>34</v>
      </c>
      <c r="BH293" s="20">
        <v>199996.7</v>
      </c>
      <c r="BI293" s="20">
        <v>20</v>
      </c>
      <c r="BJ293" s="20">
        <v>999998.3</v>
      </c>
      <c r="BK293" s="20">
        <v>1000000</v>
      </c>
      <c r="BL293" s="20">
        <v>1.7</v>
      </c>
      <c r="BM293" s="20">
        <v>0</v>
      </c>
      <c r="BT293" s="19" t="s">
        <v>68</v>
      </c>
      <c r="BU293" s="20">
        <v>5</v>
      </c>
      <c r="BV293" s="20">
        <v>40</v>
      </c>
      <c r="BW293" s="20">
        <v>125010.3</v>
      </c>
      <c r="BX293" s="20">
        <v>375144.3</v>
      </c>
      <c r="BY293" s="20">
        <v>499789.6</v>
      </c>
      <c r="BZ293" s="20">
        <v>13</v>
      </c>
      <c r="CA293" s="20">
        <v>1000002.2</v>
      </c>
      <c r="CB293" s="20">
        <v>1000000</v>
      </c>
      <c r="CC293" s="20">
        <v>-2.2000000000000002</v>
      </c>
      <c r="CD293" s="20">
        <v>0</v>
      </c>
      <c r="CT293" s="19" t="s">
        <v>68</v>
      </c>
      <c r="CU293" s="20">
        <v>899694.3</v>
      </c>
      <c r="CV293" s="20">
        <v>80</v>
      </c>
      <c r="CW293" s="20">
        <v>54</v>
      </c>
      <c r="CX293" s="20">
        <v>100032.3</v>
      </c>
      <c r="CY293" s="20">
        <v>28</v>
      </c>
      <c r="CZ293" s="20">
        <v>109.5</v>
      </c>
      <c r="DA293" s="20">
        <v>999998.1</v>
      </c>
      <c r="DB293" s="20">
        <v>1000000</v>
      </c>
      <c r="DC293" s="20">
        <v>1.9</v>
      </c>
      <c r="DD293" s="20">
        <v>0</v>
      </c>
    </row>
    <row r="294" spans="33:108" ht="15" thickBot="1" x14ac:dyDescent="0.35">
      <c r="AG294" s="19" t="s">
        <v>67</v>
      </c>
      <c r="AH294" s="20">
        <v>31</v>
      </c>
      <c r="AI294" s="20">
        <v>40</v>
      </c>
      <c r="AJ294" s="20">
        <v>166673.29999999999</v>
      </c>
      <c r="AK294" s="20">
        <v>333463.59999999998</v>
      </c>
      <c r="AL294" s="20">
        <v>499794</v>
      </c>
      <c r="AM294" s="20">
        <v>1000001.9</v>
      </c>
      <c r="AN294" s="20">
        <v>1000000</v>
      </c>
      <c r="AO294" s="20">
        <v>-1.9</v>
      </c>
      <c r="AP294" s="20">
        <v>0</v>
      </c>
      <c r="BD294" s="19" t="s">
        <v>67</v>
      </c>
      <c r="BE294" s="20">
        <v>799871.1</v>
      </c>
      <c r="BF294" s="20">
        <v>80</v>
      </c>
      <c r="BG294" s="20">
        <v>51.5</v>
      </c>
      <c r="BH294" s="20">
        <v>199977.7</v>
      </c>
      <c r="BI294" s="20">
        <v>18</v>
      </c>
      <c r="BJ294" s="20">
        <v>999998.3</v>
      </c>
      <c r="BK294" s="20">
        <v>1000000</v>
      </c>
      <c r="BL294" s="20">
        <v>1.7</v>
      </c>
      <c r="BM294" s="20">
        <v>0</v>
      </c>
      <c r="BT294" s="19" t="s">
        <v>69</v>
      </c>
      <c r="BU294" s="20">
        <v>4</v>
      </c>
      <c r="BV294" s="20">
        <v>40</v>
      </c>
      <c r="BW294" s="20">
        <v>124995.3</v>
      </c>
      <c r="BX294" s="20">
        <v>375159.3</v>
      </c>
      <c r="BY294" s="20">
        <v>499792.6</v>
      </c>
      <c r="BZ294" s="20">
        <v>11</v>
      </c>
      <c r="CA294" s="20">
        <v>1000002.2</v>
      </c>
      <c r="CB294" s="20">
        <v>1000000</v>
      </c>
      <c r="CC294" s="20">
        <v>-2.2000000000000002</v>
      </c>
      <c r="CD294" s="20">
        <v>0</v>
      </c>
      <c r="CT294" s="19" t="s">
        <v>69</v>
      </c>
      <c r="CU294" s="20">
        <v>899695.3</v>
      </c>
      <c r="CV294" s="20">
        <v>80</v>
      </c>
      <c r="CW294" s="20">
        <v>57</v>
      </c>
      <c r="CX294" s="20">
        <v>100019.3</v>
      </c>
      <c r="CY294" s="20">
        <v>25</v>
      </c>
      <c r="CZ294" s="20">
        <v>121.5</v>
      </c>
      <c r="DA294" s="20">
        <v>999998.1</v>
      </c>
      <c r="DB294" s="20">
        <v>1000000</v>
      </c>
      <c r="DC294" s="20">
        <v>1.9</v>
      </c>
      <c r="DD294" s="20">
        <v>0</v>
      </c>
    </row>
    <row r="295" spans="33:108" ht="15" thickBot="1" x14ac:dyDescent="0.35">
      <c r="AG295" s="19" t="s">
        <v>68</v>
      </c>
      <c r="AH295" s="20">
        <v>12</v>
      </c>
      <c r="AI295" s="20">
        <v>40</v>
      </c>
      <c r="AJ295" s="20">
        <v>166673.29999999999</v>
      </c>
      <c r="AK295" s="20">
        <v>333475.59999999998</v>
      </c>
      <c r="AL295" s="20">
        <v>499801</v>
      </c>
      <c r="AM295" s="20">
        <v>1000001.9</v>
      </c>
      <c r="AN295" s="20">
        <v>1000000</v>
      </c>
      <c r="AO295" s="20">
        <v>-1.9</v>
      </c>
      <c r="AP295" s="20">
        <v>0</v>
      </c>
      <c r="BD295" s="19" t="s">
        <v>68</v>
      </c>
      <c r="BE295" s="20">
        <v>899843.4</v>
      </c>
      <c r="BF295" s="20">
        <v>80</v>
      </c>
      <c r="BG295" s="20">
        <v>51.5</v>
      </c>
      <c r="BH295" s="20">
        <v>100012.3</v>
      </c>
      <c r="BI295" s="20">
        <v>11</v>
      </c>
      <c r="BJ295" s="20">
        <v>999998.3</v>
      </c>
      <c r="BK295" s="20">
        <v>1000000</v>
      </c>
      <c r="BL295" s="20">
        <v>1.7</v>
      </c>
      <c r="BM295" s="20">
        <v>0</v>
      </c>
      <c r="BT295" s="19" t="s">
        <v>70</v>
      </c>
      <c r="BU295" s="20">
        <v>3</v>
      </c>
      <c r="BV295" s="20">
        <v>40</v>
      </c>
      <c r="BW295" s="20">
        <v>124995.3</v>
      </c>
      <c r="BX295" s="20">
        <v>375161.3</v>
      </c>
      <c r="BY295" s="20">
        <v>499798.6</v>
      </c>
      <c r="BZ295" s="20">
        <v>4</v>
      </c>
      <c r="CA295" s="20">
        <v>1000002.2</v>
      </c>
      <c r="CB295" s="20">
        <v>1000000</v>
      </c>
      <c r="CC295" s="20">
        <v>-2.2000000000000002</v>
      </c>
      <c r="CD295" s="20">
        <v>0</v>
      </c>
      <c r="CT295" s="19" t="s">
        <v>70</v>
      </c>
      <c r="CU295" s="20">
        <v>899696.3</v>
      </c>
      <c r="CV295" s="20">
        <v>80</v>
      </c>
      <c r="CW295" s="20">
        <v>57</v>
      </c>
      <c r="CX295" s="20">
        <v>100009.3</v>
      </c>
      <c r="CY295" s="20">
        <v>19</v>
      </c>
      <c r="CZ295" s="20">
        <v>136.5</v>
      </c>
      <c r="DA295" s="20">
        <v>999998.1</v>
      </c>
      <c r="DB295" s="20">
        <v>1000000</v>
      </c>
      <c r="DC295" s="20">
        <v>1.9</v>
      </c>
      <c r="DD295" s="20">
        <v>0</v>
      </c>
    </row>
    <row r="296" spans="33:108" ht="15" thickBot="1" x14ac:dyDescent="0.35">
      <c r="AG296" s="19" t="s">
        <v>69</v>
      </c>
      <c r="AH296" s="20">
        <v>11</v>
      </c>
      <c r="AI296" s="20">
        <v>40</v>
      </c>
      <c r="AJ296" s="20">
        <v>166662.29999999999</v>
      </c>
      <c r="AK296" s="20">
        <v>333484.59999999998</v>
      </c>
      <c r="AL296" s="20">
        <v>499804</v>
      </c>
      <c r="AM296" s="20">
        <v>1000001.9</v>
      </c>
      <c r="AN296" s="20">
        <v>1000000</v>
      </c>
      <c r="AO296" s="20">
        <v>-1.9</v>
      </c>
      <c r="AP296" s="20">
        <v>0</v>
      </c>
      <c r="BD296" s="19" t="s">
        <v>69</v>
      </c>
      <c r="BE296" s="20">
        <v>899844.4</v>
      </c>
      <c r="BF296" s="20">
        <v>80</v>
      </c>
      <c r="BG296" s="20">
        <v>66</v>
      </c>
      <c r="BH296" s="20">
        <v>100003.3</v>
      </c>
      <c r="BI296" s="20">
        <v>8</v>
      </c>
      <c r="BJ296" s="20">
        <v>1000001.8</v>
      </c>
      <c r="BK296" s="20">
        <v>1000000</v>
      </c>
      <c r="BL296" s="20">
        <v>-1.8</v>
      </c>
      <c r="BM296" s="20">
        <v>0</v>
      </c>
      <c r="BT296" s="19" t="s">
        <v>71</v>
      </c>
      <c r="BU296" s="20">
        <v>1</v>
      </c>
      <c r="BV296" s="20">
        <v>40</v>
      </c>
      <c r="BW296" s="20">
        <v>124987.8</v>
      </c>
      <c r="BX296" s="20">
        <v>375163.8</v>
      </c>
      <c r="BY296" s="20">
        <v>499807.6</v>
      </c>
      <c r="BZ296" s="20">
        <v>2</v>
      </c>
      <c r="CA296" s="20">
        <v>1000002.2</v>
      </c>
      <c r="CB296" s="20">
        <v>1000000</v>
      </c>
      <c r="CC296" s="20">
        <v>-2.2000000000000002</v>
      </c>
      <c r="CD296" s="20">
        <v>0</v>
      </c>
      <c r="CT296" s="19" t="s">
        <v>71</v>
      </c>
      <c r="CU296" s="20">
        <v>899698.3</v>
      </c>
      <c r="CV296" s="20">
        <v>80</v>
      </c>
      <c r="CW296" s="20">
        <v>74</v>
      </c>
      <c r="CX296" s="20">
        <v>100007.3</v>
      </c>
      <c r="CY296" s="20">
        <v>0</v>
      </c>
      <c r="CZ296" s="20">
        <v>138.5</v>
      </c>
      <c r="DA296" s="20">
        <v>999998.1</v>
      </c>
      <c r="DB296" s="20">
        <v>1000000</v>
      </c>
      <c r="DC296" s="20">
        <v>1.9</v>
      </c>
      <c r="DD296" s="20">
        <v>0</v>
      </c>
    </row>
    <row r="297" spans="33:108" ht="15" thickBot="1" x14ac:dyDescent="0.35">
      <c r="AG297" s="19" t="s">
        <v>70</v>
      </c>
      <c r="AH297" s="20">
        <v>3</v>
      </c>
      <c r="AI297" s="20">
        <v>40</v>
      </c>
      <c r="AJ297" s="20">
        <v>166662.29999999999</v>
      </c>
      <c r="AK297" s="20">
        <v>333486.59999999998</v>
      </c>
      <c r="AL297" s="20">
        <v>499810</v>
      </c>
      <c r="AM297" s="20">
        <v>1000001.9</v>
      </c>
      <c r="AN297" s="20">
        <v>1000000</v>
      </c>
      <c r="AO297" s="20">
        <v>-1.9</v>
      </c>
      <c r="AP297" s="20">
        <v>0</v>
      </c>
      <c r="BD297" s="19" t="s">
        <v>70</v>
      </c>
      <c r="BE297" s="20">
        <v>899845.4</v>
      </c>
      <c r="BF297" s="20">
        <v>80</v>
      </c>
      <c r="BG297" s="20">
        <v>66</v>
      </c>
      <c r="BH297" s="20">
        <v>100001.3</v>
      </c>
      <c r="BI297" s="20">
        <v>2</v>
      </c>
      <c r="BJ297" s="20">
        <v>999994.8</v>
      </c>
      <c r="BK297" s="20">
        <v>1000000</v>
      </c>
      <c r="BL297" s="20">
        <v>5.2</v>
      </c>
      <c r="BM297" s="20">
        <v>0</v>
      </c>
      <c r="BT297" s="19" t="s">
        <v>72</v>
      </c>
      <c r="BU297" s="20">
        <v>0</v>
      </c>
      <c r="BV297" s="20">
        <v>40</v>
      </c>
      <c r="BW297" s="20">
        <v>40</v>
      </c>
      <c r="BX297" s="20">
        <v>500122.1</v>
      </c>
      <c r="BY297" s="20">
        <v>499795.6</v>
      </c>
      <c r="BZ297" s="20">
        <v>0</v>
      </c>
      <c r="CA297" s="20">
        <v>999997.7</v>
      </c>
      <c r="CB297" s="20">
        <v>1000000</v>
      </c>
      <c r="CC297" s="20">
        <v>2.2999999999999998</v>
      </c>
      <c r="CD297" s="20">
        <v>0</v>
      </c>
      <c r="CT297" s="19" t="s">
        <v>72</v>
      </c>
      <c r="CU297" s="20">
        <v>899699.3</v>
      </c>
      <c r="CV297" s="20">
        <v>80</v>
      </c>
      <c r="CW297" s="20">
        <v>100075.8</v>
      </c>
      <c r="CX297" s="20">
        <v>5.5</v>
      </c>
      <c r="CY297" s="20">
        <v>22</v>
      </c>
      <c r="CZ297" s="20">
        <v>139.5</v>
      </c>
      <c r="DA297" s="20">
        <v>1000022.1</v>
      </c>
      <c r="DB297" s="20">
        <v>1000000</v>
      </c>
      <c r="DC297" s="20">
        <v>-22.1</v>
      </c>
      <c r="DD297" s="20">
        <v>0</v>
      </c>
    </row>
    <row r="298" spans="33:108" ht="15" thickBot="1" x14ac:dyDescent="0.35">
      <c r="AG298" s="19" t="s">
        <v>71</v>
      </c>
      <c r="AH298" s="20">
        <v>1</v>
      </c>
      <c r="AI298" s="20">
        <v>40</v>
      </c>
      <c r="AJ298" s="20">
        <v>166650.29999999999</v>
      </c>
      <c r="AK298" s="20">
        <v>333488.09999999998</v>
      </c>
      <c r="AL298" s="20">
        <v>499822.5</v>
      </c>
      <c r="AM298" s="20">
        <v>1000001.9</v>
      </c>
      <c r="AN298" s="20">
        <v>1000000</v>
      </c>
      <c r="AO298" s="20">
        <v>-1.9</v>
      </c>
      <c r="AP298" s="20">
        <v>0</v>
      </c>
      <c r="BD298" s="19" t="s">
        <v>71</v>
      </c>
      <c r="BE298" s="20">
        <v>899847.4</v>
      </c>
      <c r="BF298" s="20">
        <v>80</v>
      </c>
      <c r="BG298" s="20">
        <v>81.5</v>
      </c>
      <c r="BH298" s="20">
        <v>99989.3</v>
      </c>
      <c r="BI298" s="20">
        <v>0</v>
      </c>
      <c r="BJ298" s="20">
        <v>999998.3</v>
      </c>
      <c r="BK298" s="20">
        <v>1000000</v>
      </c>
      <c r="BL298" s="20">
        <v>1.7</v>
      </c>
      <c r="BM298" s="20">
        <v>0</v>
      </c>
      <c r="BT298" s="19" t="s">
        <v>73</v>
      </c>
      <c r="BU298" s="20">
        <v>2</v>
      </c>
      <c r="BV298" s="20">
        <v>41</v>
      </c>
      <c r="BW298" s="20">
        <v>40</v>
      </c>
      <c r="BX298" s="20">
        <v>500127.6</v>
      </c>
      <c r="BY298" s="20">
        <v>499790.6</v>
      </c>
      <c r="BZ298" s="20">
        <v>2</v>
      </c>
      <c r="CA298" s="20">
        <v>1000003.2</v>
      </c>
      <c r="CB298" s="20">
        <v>1000000</v>
      </c>
      <c r="CC298" s="20">
        <v>-3.2</v>
      </c>
      <c r="CD298" s="20">
        <v>0</v>
      </c>
      <c r="CT298" s="19" t="s">
        <v>73</v>
      </c>
      <c r="CU298" s="20">
        <v>899697.3</v>
      </c>
      <c r="CV298" s="20">
        <v>39</v>
      </c>
      <c r="CW298" s="20">
        <v>100075.8</v>
      </c>
      <c r="CX298" s="20">
        <v>0</v>
      </c>
      <c r="CY298" s="20">
        <v>27</v>
      </c>
      <c r="CZ298" s="20">
        <v>138.5</v>
      </c>
      <c r="DA298" s="20">
        <v>999977.6</v>
      </c>
      <c r="DB298" s="20">
        <v>1000000</v>
      </c>
      <c r="DC298" s="20">
        <v>22.4</v>
      </c>
      <c r="DD298" s="20">
        <v>0</v>
      </c>
    </row>
    <row r="299" spans="33:108" ht="15" thickBot="1" x14ac:dyDescent="0.35">
      <c r="AG299" s="19" t="s">
        <v>72</v>
      </c>
      <c r="AH299" s="20">
        <v>0</v>
      </c>
      <c r="AI299" s="20">
        <v>40</v>
      </c>
      <c r="AJ299" s="20">
        <v>40</v>
      </c>
      <c r="AK299" s="20">
        <v>500109</v>
      </c>
      <c r="AL299" s="20">
        <v>499807</v>
      </c>
      <c r="AM299" s="20">
        <v>999995.9</v>
      </c>
      <c r="AN299" s="20">
        <v>1000000</v>
      </c>
      <c r="AO299" s="20">
        <v>4.0999999999999996</v>
      </c>
      <c r="AP299" s="20">
        <v>0</v>
      </c>
      <c r="BD299" s="19" t="s">
        <v>72</v>
      </c>
      <c r="BE299" s="20">
        <v>899848.4</v>
      </c>
      <c r="BF299" s="20">
        <v>80</v>
      </c>
      <c r="BG299" s="20">
        <v>100082.8</v>
      </c>
      <c r="BH299" s="20">
        <v>4.5</v>
      </c>
      <c r="BI299" s="20">
        <v>5</v>
      </c>
      <c r="BJ299" s="20">
        <v>1000020.8</v>
      </c>
      <c r="BK299" s="20">
        <v>1000000</v>
      </c>
      <c r="BL299" s="20">
        <v>-20.8</v>
      </c>
      <c r="BM299" s="20">
        <v>0</v>
      </c>
      <c r="BT299" s="19" t="s">
        <v>74</v>
      </c>
      <c r="BU299" s="20">
        <v>6</v>
      </c>
      <c r="BV299" s="20">
        <v>48</v>
      </c>
      <c r="BW299" s="20">
        <v>40</v>
      </c>
      <c r="BX299" s="20">
        <v>500123.1</v>
      </c>
      <c r="BY299" s="20">
        <v>499785.6</v>
      </c>
      <c r="BZ299" s="20">
        <v>4</v>
      </c>
      <c r="CA299" s="20">
        <v>1000006.7</v>
      </c>
      <c r="CB299" s="20">
        <v>1000000</v>
      </c>
      <c r="CC299" s="20">
        <v>-6.7</v>
      </c>
      <c r="CD299" s="20">
        <v>0</v>
      </c>
      <c r="CT299" s="19" t="s">
        <v>74</v>
      </c>
      <c r="CU299" s="20">
        <v>899693.3</v>
      </c>
      <c r="CV299" s="20">
        <v>32</v>
      </c>
      <c r="CW299" s="20">
        <v>100075.8</v>
      </c>
      <c r="CX299" s="20">
        <v>4.5</v>
      </c>
      <c r="CY299" s="20">
        <v>32</v>
      </c>
      <c r="CZ299" s="20">
        <v>136.5</v>
      </c>
      <c r="DA299" s="20">
        <v>999974.1</v>
      </c>
      <c r="DB299" s="20">
        <v>1000000</v>
      </c>
      <c r="DC299" s="20">
        <v>25.9</v>
      </c>
      <c r="DD299" s="20">
        <v>0</v>
      </c>
    </row>
    <row r="300" spans="33:108" ht="15" thickBot="1" x14ac:dyDescent="0.35">
      <c r="AG300" s="19" t="s">
        <v>73</v>
      </c>
      <c r="AH300" s="20">
        <v>2</v>
      </c>
      <c r="AI300" s="20">
        <v>41</v>
      </c>
      <c r="AJ300" s="20">
        <v>40</v>
      </c>
      <c r="AK300" s="20">
        <v>500117</v>
      </c>
      <c r="AL300" s="20">
        <v>499802</v>
      </c>
      <c r="AM300" s="20">
        <v>1000001.9</v>
      </c>
      <c r="AN300" s="20">
        <v>1000000</v>
      </c>
      <c r="AO300" s="20">
        <v>-1.9</v>
      </c>
      <c r="AP300" s="20">
        <v>0</v>
      </c>
      <c r="BD300" s="19" t="s">
        <v>73</v>
      </c>
      <c r="BE300" s="20">
        <v>899846.4</v>
      </c>
      <c r="BF300" s="20">
        <v>39</v>
      </c>
      <c r="BG300" s="20">
        <v>100082.8</v>
      </c>
      <c r="BH300" s="20">
        <v>0</v>
      </c>
      <c r="BI300" s="20">
        <v>10</v>
      </c>
      <c r="BJ300" s="20">
        <v>999978.3</v>
      </c>
      <c r="BK300" s="20">
        <v>1000000</v>
      </c>
      <c r="BL300" s="20">
        <v>21.7</v>
      </c>
      <c r="BM300" s="20">
        <v>0</v>
      </c>
      <c r="BT300" s="19" t="s">
        <v>75</v>
      </c>
      <c r="BU300" s="20">
        <v>124950.3</v>
      </c>
      <c r="BV300" s="20">
        <v>59</v>
      </c>
      <c r="BW300" s="20">
        <v>40</v>
      </c>
      <c r="BX300" s="20">
        <v>375160.3</v>
      </c>
      <c r="BY300" s="20">
        <v>499781.6</v>
      </c>
      <c r="BZ300" s="20">
        <v>11</v>
      </c>
      <c r="CA300" s="20">
        <v>1000002.2</v>
      </c>
      <c r="CB300" s="20">
        <v>1000000</v>
      </c>
      <c r="CC300" s="20">
        <v>-2.2000000000000002</v>
      </c>
      <c r="CD300" s="20">
        <v>0</v>
      </c>
      <c r="CT300" s="19" t="s">
        <v>75</v>
      </c>
      <c r="CU300" s="20">
        <v>799723.5</v>
      </c>
      <c r="CV300" s="20">
        <v>31</v>
      </c>
      <c r="CW300" s="20">
        <v>100075.8</v>
      </c>
      <c r="CX300" s="20">
        <v>100010.3</v>
      </c>
      <c r="CY300" s="20">
        <v>36</v>
      </c>
      <c r="CZ300" s="20">
        <v>121.5</v>
      </c>
      <c r="DA300" s="20">
        <v>999998.1</v>
      </c>
      <c r="DB300" s="20">
        <v>1000000</v>
      </c>
      <c r="DC300" s="20">
        <v>1.9</v>
      </c>
      <c r="DD300" s="20">
        <v>0</v>
      </c>
    </row>
    <row r="301" spans="33:108" ht="15" thickBot="1" x14ac:dyDescent="0.35">
      <c r="AG301" s="19" t="s">
        <v>74</v>
      </c>
      <c r="AH301" s="20">
        <v>13</v>
      </c>
      <c r="AI301" s="20">
        <v>48</v>
      </c>
      <c r="AJ301" s="20">
        <v>40</v>
      </c>
      <c r="AK301" s="20">
        <v>500110</v>
      </c>
      <c r="AL301" s="20">
        <v>499797</v>
      </c>
      <c r="AM301" s="20">
        <v>1000007.9</v>
      </c>
      <c r="AN301" s="20">
        <v>1000000</v>
      </c>
      <c r="AO301" s="20">
        <v>-7.9</v>
      </c>
      <c r="AP301" s="20">
        <v>0</v>
      </c>
      <c r="BD301" s="19" t="s">
        <v>74</v>
      </c>
      <c r="BE301" s="20">
        <v>899842.4</v>
      </c>
      <c r="BF301" s="20">
        <v>32</v>
      </c>
      <c r="BG301" s="20">
        <v>100082.8</v>
      </c>
      <c r="BH301" s="20">
        <v>3.5</v>
      </c>
      <c r="BI301" s="20">
        <v>15</v>
      </c>
      <c r="BJ301" s="20">
        <v>999975.8</v>
      </c>
      <c r="BK301" s="20">
        <v>1000000</v>
      </c>
      <c r="BL301" s="20">
        <v>24.2</v>
      </c>
      <c r="BM301" s="20">
        <v>0</v>
      </c>
      <c r="BT301" s="19" t="s">
        <v>76</v>
      </c>
      <c r="BU301" s="20">
        <v>124955.3</v>
      </c>
      <c r="BV301" s="20">
        <v>59</v>
      </c>
      <c r="BW301" s="20">
        <v>40</v>
      </c>
      <c r="BX301" s="20">
        <v>375158.3</v>
      </c>
      <c r="BY301" s="20">
        <v>499776.6</v>
      </c>
      <c r="BZ301" s="20">
        <v>13</v>
      </c>
      <c r="CA301" s="20">
        <v>1000002.2</v>
      </c>
      <c r="CB301" s="20">
        <v>1000000</v>
      </c>
      <c r="CC301" s="20">
        <v>-2.2000000000000002</v>
      </c>
      <c r="CD301" s="20">
        <v>0</v>
      </c>
      <c r="CT301" s="19" t="s">
        <v>76</v>
      </c>
      <c r="CU301" s="20">
        <v>799720.5</v>
      </c>
      <c r="CV301" s="20">
        <v>31</v>
      </c>
      <c r="CW301" s="20">
        <v>100075.8</v>
      </c>
      <c r="CX301" s="20">
        <v>100020.3</v>
      </c>
      <c r="CY301" s="20">
        <v>41</v>
      </c>
      <c r="CZ301" s="20">
        <v>109.5</v>
      </c>
      <c r="DA301" s="20">
        <v>999998.1</v>
      </c>
      <c r="DB301" s="20">
        <v>1000000</v>
      </c>
      <c r="DC301" s="20">
        <v>1.9</v>
      </c>
      <c r="DD301" s="20">
        <v>0</v>
      </c>
    </row>
    <row r="302" spans="33:108" ht="15" thickBot="1" x14ac:dyDescent="0.35">
      <c r="AG302" s="19" t="s">
        <v>75</v>
      </c>
      <c r="AH302" s="20">
        <v>166624.29999999999</v>
      </c>
      <c r="AI302" s="20">
        <v>59</v>
      </c>
      <c r="AJ302" s="20">
        <v>40</v>
      </c>
      <c r="AK302" s="20">
        <v>333485.59999999998</v>
      </c>
      <c r="AL302" s="20">
        <v>499793</v>
      </c>
      <c r="AM302" s="20">
        <v>1000001.9</v>
      </c>
      <c r="AN302" s="20">
        <v>1000000</v>
      </c>
      <c r="AO302" s="20">
        <v>-1.9</v>
      </c>
      <c r="AP302" s="20">
        <v>0</v>
      </c>
      <c r="BD302" s="19" t="s">
        <v>75</v>
      </c>
      <c r="BE302" s="20">
        <v>799863.1</v>
      </c>
      <c r="BF302" s="20">
        <v>31</v>
      </c>
      <c r="BG302" s="20">
        <v>100082.8</v>
      </c>
      <c r="BH302" s="20">
        <v>100002.3</v>
      </c>
      <c r="BI302" s="20">
        <v>19</v>
      </c>
      <c r="BJ302" s="20">
        <v>999998.3</v>
      </c>
      <c r="BK302" s="20">
        <v>1000000</v>
      </c>
      <c r="BL302" s="20">
        <v>1.7</v>
      </c>
      <c r="BM302" s="20">
        <v>0</v>
      </c>
      <c r="BT302" s="19" t="s">
        <v>77</v>
      </c>
      <c r="BU302" s="20">
        <v>124960.8</v>
      </c>
      <c r="BV302" s="20">
        <v>59</v>
      </c>
      <c r="BW302" s="20">
        <v>40</v>
      </c>
      <c r="BX302" s="20">
        <v>375145.3</v>
      </c>
      <c r="BY302" s="20">
        <v>499773.6</v>
      </c>
      <c r="BZ302" s="20">
        <v>23.5</v>
      </c>
      <c r="CA302" s="20">
        <v>1000002.2</v>
      </c>
      <c r="CB302" s="20">
        <v>1000000</v>
      </c>
      <c r="CC302" s="20">
        <v>-2.2000000000000002</v>
      </c>
      <c r="CD302" s="20">
        <v>0</v>
      </c>
      <c r="CT302" s="19" t="s">
        <v>77</v>
      </c>
      <c r="CU302" s="20">
        <v>799708.5</v>
      </c>
      <c r="CV302" s="20">
        <v>31</v>
      </c>
      <c r="CW302" s="20">
        <v>100075.8</v>
      </c>
      <c r="CX302" s="20">
        <v>100031.3</v>
      </c>
      <c r="CY302" s="20">
        <v>44</v>
      </c>
      <c r="CZ302" s="20">
        <v>107.5</v>
      </c>
      <c r="DA302" s="20">
        <v>999998.1</v>
      </c>
      <c r="DB302" s="20">
        <v>1000000</v>
      </c>
      <c r="DC302" s="20">
        <v>1.9</v>
      </c>
      <c r="DD302" s="20">
        <v>0</v>
      </c>
    </row>
    <row r="303" spans="33:108" ht="15" thickBot="1" x14ac:dyDescent="0.35">
      <c r="AG303" s="19" t="s">
        <v>76</v>
      </c>
      <c r="AH303" s="20">
        <v>166631.29999999999</v>
      </c>
      <c r="AI303" s="20">
        <v>59</v>
      </c>
      <c r="AJ303" s="20">
        <v>40</v>
      </c>
      <c r="AK303" s="20">
        <v>333483.59999999998</v>
      </c>
      <c r="AL303" s="20">
        <v>499788</v>
      </c>
      <c r="AM303" s="20">
        <v>1000001.9</v>
      </c>
      <c r="AN303" s="20">
        <v>1000000</v>
      </c>
      <c r="AO303" s="20">
        <v>-1.9</v>
      </c>
      <c r="AP303" s="20">
        <v>0</v>
      </c>
      <c r="BD303" s="19" t="s">
        <v>76</v>
      </c>
      <c r="BE303" s="20">
        <v>799856.1</v>
      </c>
      <c r="BF303" s="20">
        <v>31</v>
      </c>
      <c r="BG303" s="20">
        <v>100082.8</v>
      </c>
      <c r="BH303" s="20">
        <v>100004.3</v>
      </c>
      <c r="BI303" s="20">
        <v>24</v>
      </c>
      <c r="BJ303" s="20">
        <v>999998.3</v>
      </c>
      <c r="BK303" s="20">
        <v>1000000</v>
      </c>
      <c r="BL303" s="20">
        <v>1.7</v>
      </c>
      <c r="BM303" s="20">
        <v>0</v>
      </c>
      <c r="BT303" s="19" t="s">
        <v>78</v>
      </c>
      <c r="BU303" s="20">
        <v>249904.1</v>
      </c>
      <c r="BV303" s="20">
        <v>59</v>
      </c>
      <c r="BW303" s="20">
        <v>40</v>
      </c>
      <c r="BX303" s="20">
        <v>250208.1</v>
      </c>
      <c r="BY303" s="20">
        <v>499765.6</v>
      </c>
      <c r="BZ303" s="20">
        <v>25.5</v>
      </c>
      <c r="CA303" s="20">
        <v>1000002.2</v>
      </c>
      <c r="CB303" s="20">
        <v>1000000</v>
      </c>
      <c r="CC303" s="20">
        <v>-2.2000000000000002</v>
      </c>
      <c r="CD303" s="20">
        <v>0</v>
      </c>
      <c r="CT303" s="19" t="s">
        <v>78</v>
      </c>
      <c r="CU303" s="20">
        <v>699752.7</v>
      </c>
      <c r="CV303" s="20">
        <v>31</v>
      </c>
      <c r="CW303" s="20">
        <v>100075.8</v>
      </c>
      <c r="CX303" s="20">
        <v>199981.1</v>
      </c>
      <c r="CY303" s="20">
        <v>52</v>
      </c>
      <c r="CZ303" s="20">
        <v>105.5</v>
      </c>
      <c r="DA303" s="20">
        <v>999998.1</v>
      </c>
      <c r="DB303" s="20">
        <v>1000000</v>
      </c>
      <c r="DC303" s="20">
        <v>1.9</v>
      </c>
      <c r="DD303" s="20">
        <v>0</v>
      </c>
    </row>
    <row r="304" spans="33:108" ht="15" thickBot="1" x14ac:dyDescent="0.35">
      <c r="AG304" s="19" t="s">
        <v>77</v>
      </c>
      <c r="AH304" s="20">
        <v>166641.29999999999</v>
      </c>
      <c r="AI304" s="20">
        <v>59</v>
      </c>
      <c r="AJ304" s="20">
        <v>40</v>
      </c>
      <c r="AK304" s="20">
        <v>333476.59999999998</v>
      </c>
      <c r="AL304" s="20">
        <v>499785</v>
      </c>
      <c r="AM304" s="20">
        <v>1000001.9</v>
      </c>
      <c r="AN304" s="20">
        <v>1000000</v>
      </c>
      <c r="AO304" s="20">
        <v>-1.9</v>
      </c>
      <c r="AP304" s="20">
        <v>0</v>
      </c>
      <c r="BD304" s="19" t="s">
        <v>77</v>
      </c>
      <c r="BE304" s="20">
        <v>799846.1</v>
      </c>
      <c r="BF304" s="20">
        <v>31</v>
      </c>
      <c r="BG304" s="20">
        <v>100082.8</v>
      </c>
      <c r="BH304" s="20">
        <v>100011.3</v>
      </c>
      <c r="BI304" s="20">
        <v>27</v>
      </c>
      <c r="BJ304" s="20">
        <v>999998.3</v>
      </c>
      <c r="BK304" s="20">
        <v>1000000</v>
      </c>
      <c r="BL304" s="20">
        <v>1.7</v>
      </c>
      <c r="BM304" s="20">
        <v>0</v>
      </c>
      <c r="BT304" s="19" t="s">
        <v>79</v>
      </c>
      <c r="BU304" s="20">
        <v>249921.1</v>
      </c>
      <c r="BV304" s="20">
        <v>59</v>
      </c>
      <c r="BW304" s="20">
        <v>40</v>
      </c>
      <c r="BX304" s="20">
        <v>250207.1</v>
      </c>
      <c r="BY304" s="20">
        <v>499747.6</v>
      </c>
      <c r="BZ304" s="20">
        <v>27.5</v>
      </c>
      <c r="CA304" s="20">
        <v>1000002.2</v>
      </c>
      <c r="CB304" s="20">
        <v>1000000</v>
      </c>
      <c r="CC304" s="20">
        <v>-2.2000000000000002</v>
      </c>
      <c r="CD304" s="20">
        <v>0</v>
      </c>
      <c r="CT304" s="19" t="s">
        <v>79</v>
      </c>
      <c r="CU304" s="20">
        <v>699734.2</v>
      </c>
      <c r="CV304" s="20">
        <v>31</v>
      </c>
      <c r="CW304" s="20">
        <v>100075.8</v>
      </c>
      <c r="CX304" s="20">
        <v>199982.1</v>
      </c>
      <c r="CY304" s="20">
        <v>71.5</v>
      </c>
      <c r="CZ304" s="20">
        <v>103.5</v>
      </c>
      <c r="DA304" s="20">
        <v>999998.1</v>
      </c>
      <c r="DB304" s="20">
        <v>1000000</v>
      </c>
      <c r="DC304" s="20">
        <v>1.9</v>
      </c>
      <c r="DD304" s="20">
        <v>0</v>
      </c>
    </row>
    <row r="305" spans="33:108" ht="15" thickBot="1" x14ac:dyDescent="0.35">
      <c r="AG305" s="19" t="s">
        <v>78</v>
      </c>
      <c r="AH305" s="20">
        <v>166655.29999999999</v>
      </c>
      <c r="AI305" s="20">
        <v>59</v>
      </c>
      <c r="AJ305" s="20">
        <v>40</v>
      </c>
      <c r="AK305" s="20">
        <v>333470.59999999998</v>
      </c>
      <c r="AL305" s="20">
        <v>499777</v>
      </c>
      <c r="AM305" s="20">
        <v>1000001.9</v>
      </c>
      <c r="AN305" s="20">
        <v>1000000</v>
      </c>
      <c r="AO305" s="20">
        <v>-1.9</v>
      </c>
      <c r="AP305" s="20">
        <v>0</v>
      </c>
      <c r="BD305" s="19" t="s">
        <v>78</v>
      </c>
      <c r="BE305" s="20">
        <v>799836.1</v>
      </c>
      <c r="BF305" s="20">
        <v>31</v>
      </c>
      <c r="BG305" s="20">
        <v>100082.8</v>
      </c>
      <c r="BH305" s="20">
        <v>100013.3</v>
      </c>
      <c r="BI305" s="20">
        <v>35</v>
      </c>
      <c r="BJ305" s="20">
        <v>999998.3</v>
      </c>
      <c r="BK305" s="20">
        <v>1000000</v>
      </c>
      <c r="BL305" s="20">
        <v>1.7</v>
      </c>
      <c r="BM305" s="20">
        <v>0</v>
      </c>
      <c r="BT305" s="19" t="s">
        <v>80</v>
      </c>
      <c r="BU305" s="20">
        <v>249928.1</v>
      </c>
      <c r="BV305" s="20">
        <v>59</v>
      </c>
      <c r="BW305" s="20">
        <v>40</v>
      </c>
      <c r="BX305" s="20">
        <v>250198.6</v>
      </c>
      <c r="BY305" s="20">
        <v>499744.6</v>
      </c>
      <c r="BZ305" s="20">
        <v>32</v>
      </c>
      <c r="CA305" s="20">
        <v>1000002.2</v>
      </c>
      <c r="CB305" s="20">
        <v>1000000</v>
      </c>
      <c r="CC305" s="20">
        <v>-2.2000000000000002</v>
      </c>
      <c r="CD305" s="20">
        <v>0</v>
      </c>
      <c r="CT305" s="19" t="s">
        <v>80</v>
      </c>
      <c r="CU305" s="20">
        <v>699732.2</v>
      </c>
      <c r="CV305" s="20">
        <v>31</v>
      </c>
      <c r="CW305" s="20">
        <v>100075.8</v>
      </c>
      <c r="CX305" s="20">
        <v>199985.6</v>
      </c>
      <c r="CY305" s="20">
        <v>74.5</v>
      </c>
      <c r="CZ305" s="20">
        <v>99</v>
      </c>
      <c r="DA305" s="20">
        <v>999998.1</v>
      </c>
      <c r="DB305" s="20">
        <v>1000000</v>
      </c>
      <c r="DC305" s="20">
        <v>1.9</v>
      </c>
      <c r="DD305" s="20">
        <v>0</v>
      </c>
    </row>
    <row r="306" spans="33:108" ht="15" thickBot="1" x14ac:dyDescent="0.35">
      <c r="AG306" s="19" t="s">
        <v>79</v>
      </c>
      <c r="AH306" s="20">
        <v>166666.29999999999</v>
      </c>
      <c r="AI306" s="20">
        <v>59</v>
      </c>
      <c r="AJ306" s="20">
        <v>40</v>
      </c>
      <c r="AK306" s="20">
        <v>333469.59999999998</v>
      </c>
      <c r="AL306" s="20">
        <v>499767</v>
      </c>
      <c r="AM306" s="20">
        <v>1000001.9</v>
      </c>
      <c r="AN306" s="20">
        <v>1000000</v>
      </c>
      <c r="AO306" s="20">
        <v>-1.9</v>
      </c>
      <c r="AP306" s="20">
        <v>0</v>
      </c>
      <c r="BD306" s="19" t="s">
        <v>79</v>
      </c>
      <c r="BE306" s="20">
        <v>799825.1</v>
      </c>
      <c r="BF306" s="20">
        <v>31</v>
      </c>
      <c r="BG306" s="20">
        <v>100082.8</v>
      </c>
      <c r="BH306" s="20">
        <v>100014.3</v>
      </c>
      <c r="BI306" s="20">
        <v>45</v>
      </c>
      <c r="BJ306" s="20">
        <v>999998.3</v>
      </c>
      <c r="BK306" s="20">
        <v>1000000</v>
      </c>
      <c r="BL306" s="20">
        <v>1.7</v>
      </c>
      <c r="BM306" s="20">
        <v>0</v>
      </c>
      <c r="BT306" s="19" t="s">
        <v>81</v>
      </c>
      <c r="BU306" s="20">
        <v>249930.1</v>
      </c>
      <c r="BV306" s="20">
        <v>59</v>
      </c>
      <c r="BW306" s="20">
        <v>40</v>
      </c>
      <c r="BX306" s="20">
        <v>250195.6</v>
      </c>
      <c r="BY306" s="20">
        <v>499743.6</v>
      </c>
      <c r="BZ306" s="20">
        <v>34</v>
      </c>
      <c r="CA306" s="20">
        <v>1000002.2</v>
      </c>
      <c r="CB306" s="20">
        <v>1000000</v>
      </c>
      <c r="CC306" s="20">
        <v>-2.2000000000000002</v>
      </c>
      <c r="CD306" s="20">
        <v>0</v>
      </c>
      <c r="CT306" s="19" t="s">
        <v>81</v>
      </c>
      <c r="CU306" s="20">
        <v>699721.7</v>
      </c>
      <c r="CV306" s="20">
        <v>31</v>
      </c>
      <c r="CW306" s="20">
        <v>100075.8</v>
      </c>
      <c r="CX306" s="20">
        <v>199997.1</v>
      </c>
      <c r="CY306" s="20">
        <v>75.5</v>
      </c>
      <c r="CZ306" s="20">
        <v>97</v>
      </c>
      <c r="DA306" s="20">
        <v>999998.1</v>
      </c>
      <c r="DB306" s="20">
        <v>1000000</v>
      </c>
      <c r="DC306" s="20">
        <v>1.9</v>
      </c>
      <c r="DD306" s="20">
        <v>0</v>
      </c>
    </row>
    <row r="307" spans="33:108" ht="15" thickBot="1" x14ac:dyDescent="0.35">
      <c r="AG307" s="19" t="s">
        <v>80</v>
      </c>
      <c r="AH307" s="20">
        <v>166674.29999999999</v>
      </c>
      <c r="AI307" s="20">
        <v>59</v>
      </c>
      <c r="AJ307" s="20">
        <v>40</v>
      </c>
      <c r="AK307" s="20">
        <v>333464.59999999998</v>
      </c>
      <c r="AL307" s="20">
        <v>499764</v>
      </c>
      <c r="AM307" s="20">
        <v>1000001.9</v>
      </c>
      <c r="AN307" s="20">
        <v>1000000</v>
      </c>
      <c r="AO307" s="20">
        <v>-1.9</v>
      </c>
      <c r="AP307" s="20">
        <v>0</v>
      </c>
      <c r="BD307" s="19" t="s">
        <v>80</v>
      </c>
      <c r="BE307" s="20">
        <v>699859.3</v>
      </c>
      <c r="BF307" s="20">
        <v>31</v>
      </c>
      <c r="BG307" s="20">
        <v>100082.8</v>
      </c>
      <c r="BH307" s="20">
        <v>199976.7</v>
      </c>
      <c r="BI307" s="20">
        <v>48</v>
      </c>
      <c r="BJ307" s="20">
        <v>999997.8</v>
      </c>
      <c r="BK307" s="20">
        <v>1000000</v>
      </c>
      <c r="BL307" s="20">
        <v>2.2000000000000002</v>
      </c>
      <c r="BM307" s="20">
        <v>0</v>
      </c>
      <c r="BT307" s="19" t="s">
        <v>82</v>
      </c>
      <c r="BU307" s="20">
        <v>249934.6</v>
      </c>
      <c r="BV307" s="20">
        <v>59</v>
      </c>
      <c r="BW307" s="20">
        <v>40</v>
      </c>
      <c r="BX307" s="20">
        <v>250188.1</v>
      </c>
      <c r="BY307" s="20">
        <v>499741.6</v>
      </c>
      <c r="BZ307" s="20">
        <v>39</v>
      </c>
      <c r="CA307" s="20">
        <v>1000002.2</v>
      </c>
      <c r="CB307" s="20">
        <v>1000000</v>
      </c>
      <c r="CC307" s="20">
        <v>-2.2000000000000002</v>
      </c>
      <c r="CD307" s="20">
        <v>0</v>
      </c>
      <c r="CT307" s="19" t="s">
        <v>82</v>
      </c>
      <c r="CU307" s="20">
        <v>699720.7</v>
      </c>
      <c r="CV307" s="20">
        <v>31</v>
      </c>
      <c r="CW307" s="20">
        <v>100075.8</v>
      </c>
      <c r="CX307" s="20">
        <v>199998.1</v>
      </c>
      <c r="CY307" s="20">
        <v>77.5</v>
      </c>
      <c r="CZ307" s="20">
        <v>95</v>
      </c>
      <c r="DA307" s="20">
        <v>999998.1</v>
      </c>
      <c r="DB307" s="20">
        <v>1000000</v>
      </c>
      <c r="DC307" s="20">
        <v>1.9</v>
      </c>
      <c r="DD307" s="20">
        <v>0</v>
      </c>
    </row>
    <row r="308" spans="33:108" ht="15" thickBot="1" x14ac:dyDescent="0.35">
      <c r="AG308" s="19" t="s">
        <v>81</v>
      </c>
      <c r="AH308" s="20">
        <v>166690.29999999999</v>
      </c>
      <c r="AI308" s="20">
        <v>59</v>
      </c>
      <c r="AJ308" s="20">
        <v>40</v>
      </c>
      <c r="AK308" s="20">
        <v>333449.59999999998</v>
      </c>
      <c r="AL308" s="20">
        <v>499763</v>
      </c>
      <c r="AM308" s="20">
        <v>1000001.9</v>
      </c>
      <c r="AN308" s="20">
        <v>1000000</v>
      </c>
      <c r="AO308" s="20">
        <v>-1.9</v>
      </c>
      <c r="AP308" s="20">
        <v>0</v>
      </c>
      <c r="BD308" s="19" t="s">
        <v>81</v>
      </c>
      <c r="BE308" s="20">
        <v>699850.8</v>
      </c>
      <c r="BF308" s="20">
        <v>31</v>
      </c>
      <c r="BG308" s="20">
        <v>100082.8</v>
      </c>
      <c r="BH308" s="20">
        <v>199984.2</v>
      </c>
      <c r="BI308" s="20">
        <v>49</v>
      </c>
      <c r="BJ308" s="20">
        <v>999997.8</v>
      </c>
      <c r="BK308" s="20">
        <v>1000000</v>
      </c>
      <c r="BL308" s="20">
        <v>2.2000000000000002</v>
      </c>
      <c r="BM308" s="20">
        <v>0</v>
      </c>
      <c r="BT308" s="19" t="s">
        <v>83</v>
      </c>
      <c r="BU308" s="20">
        <v>249945.1</v>
      </c>
      <c r="BV308" s="20">
        <v>59</v>
      </c>
      <c r="BW308" s="20">
        <v>40</v>
      </c>
      <c r="BX308" s="20">
        <v>250183.1</v>
      </c>
      <c r="BY308" s="20">
        <v>499734.1</v>
      </c>
      <c r="BZ308" s="20">
        <v>41</v>
      </c>
      <c r="CA308" s="20">
        <v>1000002.2</v>
      </c>
      <c r="CB308" s="20">
        <v>1000000</v>
      </c>
      <c r="CC308" s="20">
        <v>-2.2000000000000002</v>
      </c>
      <c r="CD308" s="20">
        <v>0</v>
      </c>
      <c r="CT308" s="19" t="s">
        <v>83</v>
      </c>
      <c r="CU308" s="20">
        <v>699707.7</v>
      </c>
      <c r="CV308" s="20">
        <v>31</v>
      </c>
      <c r="CW308" s="20">
        <v>100075.8</v>
      </c>
      <c r="CX308" s="20">
        <v>200006.6</v>
      </c>
      <c r="CY308" s="20">
        <v>83.5</v>
      </c>
      <c r="CZ308" s="20">
        <v>93</v>
      </c>
      <c r="DA308" s="20">
        <v>999997.6</v>
      </c>
      <c r="DB308" s="20">
        <v>1000000</v>
      </c>
      <c r="DC308" s="20">
        <v>2.4</v>
      </c>
      <c r="DD308" s="20">
        <v>0</v>
      </c>
    </row>
    <row r="309" spans="33:108" ht="15" thickBot="1" x14ac:dyDescent="0.35">
      <c r="AG309" s="19" t="s">
        <v>82</v>
      </c>
      <c r="AH309" s="20">
        <v>166696.29999999999</v>
      </c>
      <c r="AI309" s="20">
        <v>59</v>
      </c>
      <c r="AJ309" s="20">
        <v>40</v>
      </c>
      <c r="AK309" s="20">
        <v>333445.59999999998</v>
      </c>
      <c r="AL309" s="20">
        <v>499761</v>
      </c>
      <c r="AM309" s="20">
        <v>1000001.9</v>
      </c>
      <c r="AN309" s="20">
        <v>1000000</v>
      </c>
      <c r="AO309" s="20">
        <v>-1.9</v>
      </c>
      <c r="AP309" s="20">
        <v>0</v>
      </c>
      <c r="BD309" s="19" t="s">
        <v>82</v>
      </c>
      <c r="BE309" s="20">
        <v>699847.8</v>
      </c>
      <c r="BF309" s="20">
        <v>31</v>
      </c>
      <c r="BG309" s="20">
        <v>100082.8</v>
      </c>
      <c r="BH309" s="20">
        <v>199985.2</v>
      </c>
      <c r="BI309" s="20">
        <v>51</v>
      </c>
      <c r="BJ309" s="20">
        <v>999997.8</v>
      </c>
      <c r="BK309" s="20">
        <v>1000000</v>
      </c>
      <c r="BL309" s="20">
        <v>2.2000000000000002</v>
      </c>
      <c r="BM309" s="20">
        <v>0</v>
      </c>
      <c r="BT309" s="19" t="s">
        <v>84</v>
      </c>
      <c r="BU309" s="20">
        <v>249944.1</v>
      </c>
      <c r="BV309" s="20">
        <v>59</v>
      </c>
      <c r="BW309" s="20">
        <v>40</v>
      </c>
      <c r="BX309" s="20">
        <v>250182.1</v>
      </c>
      <c r="BY309" s="20">
        <v>499729.1</v>
      </c>
      <c r="BZ309" s="20">
        <v>47.5</v>
      </c>
      <c r="CA309" s="20">
        <v>1000001.7</v>
      </c>
      <c r="CB309" s="20">
        <v>1000000</v>
      </c>
      <c r="CC309" s="20">
        <v>-1.7</v>
      </c>
      <c r="CD309" s="20">
        <v>0</v>
      </c>
      <c r="CT309" s="19" t="s">
        <v>84</v>
      </c>
      <c r="CU309" s="20">
        <v>699709.7</v>
      </c>
      <c r="CV309" s="20">
        <v>31</v>
      </c>
      <c r="CW309" s="20">
        <v>100075.8</v>
      </c>
      <c r="CX309" s="20">
        <v>200007.6</v>
      </c>
      <c r="CY309" s="20">
        <v>88.5</v>
      </c>
      <c r="CZ309" s="20">
        <v>85</v>
      </c>
      <c r="DA309" s="20">
        <v>999997.6</v>
      </c>
      <c r="DB309" s="20">
        <v>1000000</v>
      </c>
      <c r="DC309" s="20">
        <v>2.4</v>
      </c>
      <c r="DD309" s="20">
        <v>0</v>
      </c>
    </row>
    <row r="310" spans="33:108" ht="15" thickBot="1" x14ac:dyDescent="0.35">
      <c r="AG310" s="19" t="s">
        <v>83</v>
      </c>
      <c r="AH310" s="20">
        <v>166706.79999999999</v>
      </c>
      <c r="AI310" s="20">
        <v>59</v>
      </c>
      <c r="AJ310" s="20">
        <v>40</v>
      </c>
      <c r="AK310" s="20">
        <v>333444.59999999998</v>
      </c>
      <c r="AL310" s="20">
        <v>499755</v>
      </c>
      <c r="AM310" s="20">
        <v>1000005.4</v>
      </c>
      <c r="AN310" s="20">
        <v>1000000</v>
      </c>
      <c r="AO310" s="20">
        <v>-5.4</v>
      </c>
      <c r="AP310" s="20">
        <v>0</v>
      </c>
      <c r="BD310" s="19" t="s">
        <v>83</v>
      </c>
      <c r="BE310" s="20">
        <v>699837.3</v>
      </c>
      <c r="BF310" s="20">
        <v>31</v>
      </c>
      <c r="BG310" s="20">
        <v>100082.8</v>
      </c>
      <c r="BH310" s="20">
        <v>199986.2</v>
      </c>
      <c r="BI310" s="20">
        <v>57</v>
      </c>
      <c r="BJ310" s="20">
        <v>999994.3</v>
      </c>
      <c r="BK310" s="20">
        <v>1000000</v>
      </c>
      <c r="BL310" s="20">
        <v>5.7</v>
      </c>
      <c r="BM310" s="20">
        <v>0</v>
      </c>
      <c r="BT310" s="19" t="s">
        <v>85</v>
      </c>
      <c r="BU310" s="20">
        <v>249947.1</v>
      </c>
      <c r="BV310" s="20">
        <v>59</v>
      </c>
      <c r="BW310" s="20">
        <v>40</v>
      </c>
      <c r="BX310" s="20">
        <v>250179.6</v>
      </c>
      <c r="BY310" s="20">
        <v>499727.1</v>
      </c>
      <c r="BZ310" s="20">
        <v>49.5</v>
      </c>
      <c r="CA310" s="20">
        <v>1000002.2</v>
      </c>
      <c r="CB310" s="20">
        <v>1000000</v>
      </c>
      <c r="CC310" s="20">
        <v>-2.2000000000000002</v>
      </c>
      <c r="CD310" s="20">
        <v>0</v>
      </c>
      <c r="CT310" s="19" t="s">
        <v>85</v>
      </c>
      <c r="CU310" s="20">
        <v>699705.7</v>
      </c>
      <c r="CV310" s="20">
        <v>31</v>
      </c>
      <c r="CW310" s="20">
        <v>100075.8</v>
      </c>
      <c r="CX310" s="20">
        <v>200011.6</v>
      </c>
      <c r="CY310" s="20">
        <v>90.5</v>
      </c>
      <c r="CZ310" s="20">
        <v>83</v>
      </c>
      <c r="DA310" s="20">
        <v>999997.6</v>
      </c>
      <c r="DB310" s="20">
        <v>1000000</v>
      </c>
      <c r="DC310" s="20">
        <v>2.4</v>
      </c>
      <c r="DD310" s="20">
        <v>0</v>
      </c>
    </row>
    <row r="311" spans="33:108" ht="15" thickBot="1" x14ac:dyDescent="0.35">
      <c r="AG311" s="19" t="s">
        <v>84</v>
      </c>
      <c r="AH311" s="20">
        <v>166705.79999999999</v>
      </c>
      <c r="AI311" s="20">
        <v>59</v>
      </c>
      <c r="AJ311" s="20">
        <v>40</v>
      </c>
      <c r="AK311" s="20">
        <v>333443.59999999998</v>
      </c>
      <c r="AL311" s="20">
        <v>499750</v>
      </c>
      <c r="AM311" s="20">
        <v>999998.4</v>
      </c>
      <c r="AN311" s="20">
        <v>1000000</v>
      </c>
      <c r="AO311" s="20">
        <v>1.6</v>
      </c>
      <c r="AP311" s="20">
        <v>0</v>
      </c>
      <c r="BD311" s="19" t="s">
        <v>84</v>
      </c>
      <c r="BE311" s="20">
        <v>699838.3</v>
      </c>
      <c r="BF311" s="20">
        <v>31</v>
      </c>
      <c r="BG311" s="20">
        <v>100082.8</v>
      </c>
      <c r="BH311" s="20">
        <v>199987.20000000001</v>
      </c>
      <c r="BI311" s="20">
        <v>62</v>
      </c>
      <c r="BJ311" s="20">
        <v>1000001.3</v>
      </c>
      <c r="BK311" s="20">
        <v>1000000</v>
      </c>
      <c r="BL311" s="20">
        <v>-1.3</v>
      </c>
      <c r="BM311" s="20">
        <v>0</v>
      </c>
      <c r="BT311" s="19" t="s">
        <v>86</v>
      </c>
      <c r="BU311" s="20">
        <v>249963.6</v>
      </c>
      <c r="BV311" s="20">
        <v>80</v>
      </c>
      <c r="BW311" s="20">
        <v>40</v>
      </c>
      <c r="BX311" s="20">
        <v>250137.1</v>
      </c>
      <c r="BY311" s="20">
        <v>499730.1</v>
      </c>
      <c r="BZ311" s="20">
        <v>51.5</v>
      </c>
      <c r="CA311" s="20">
        <v>1000002.2</v>
      </c>
      <c r="CB311" s="20">
        <v>1000000</v>
      </c>
      <c r="CC311" s="20">
        <v>-2.2000000000000002</v>
      </c>
      <c r="CD311" s="20">
        <v>0</v>
      </c>
      <c r="CT311" s="19" t="s">
        <v>86</v>
      </c>
      <c r="CU311" s="20">
        <v>699703.7</v>
      </c>
      <c r="CV311" s="20">
        <v>20</v>
      </c>
      <c r="CW311" s="20">
        <v>100075.8</v>
      </c>
      <c r="CX311" s="20">
        <v>200029.6</v>
      </c>
      <c r="CY311" s="20">
        <v>87.5</v>
      </c>
      <c r="CZ311" s="20">
        <v>81</v>
      </c>
      <c r="DA311" s="20">
        <v>999997.6</v>
      </c>
      <c r="DB311" s="20">
        <v>1000000</v>
      </c>
      <c r="DC311" s="20">
        <v>2.4</v>
      </c>
      <c r="DD311" s="20">
        <v>0</v>
      </c>
    </row>
    <row r="312" spans="33:108" ht="15" thickBot="1" x14ac:dyDescent="0.35">
      <c r="AG312" s="19" t="s">
        <v>85</v>
      </c>
      <c r="AH312" s="20">
        <v>166712.29999999999</v>
      </c>
      <c r="AI312" s="20">
        <v>59</v>
      </c>
      <c r="AJ312" s="20">
        <v>40</v>
      </c>
      <c r="AK312" s="20">
        <v>333442.59999999998</v>
      </c>
      <c r="AL312" s="20">
        <v>499748</v>
      </c>
      <c r="AM312" s="20">
        <v>1000001.9</v>
      </c>
      <c r="AN312" s="20">
        <v>1000000</v>
      </c>
      <c r="AO312" s="20">
        <v>-1.9</v>
      </c>
      <c r="AP312" s="20">
        <v>0</v>
      </c>
      <c r="BD312" s="19" t="s">
        <v>85</v>
      </c>
      <c r="BE312" s="20">
        <v>699828.8</v>
      </c>
      <c r="BF312" s="20">
        <v>31</v>
      </c>
      <c r="BG312" s="20">
        <v>100082.8</v>
      </c>
      <c r="BH312" s="20">
        <v>199991.2</v>
      </c>
      <c r="BI312" s="20">
        <v>64</v>
      </c>
      <c r="BJ312" s="20">
        <v>999997.8</v>
      </c>
      <c r="BK312" s="20">
        <v>1000000</v>
      </c>
      <c r="BL312" s="20">
        <v>2.2000000000000002</v>
      </c>
      <c r="BM312" s="20">
        <v>0</v>
      </c>
      <c r="BT312" s="19" t="s">
        <v>87</v>
      </c>
      <c r="BU312" s="20">
        <v>374899.8</v>
      </c>
      <c r="BV312" s="20">
        <v>80</v>
      </c>
      <c r="BW312" s="20">
        <v>40</v>
      </c>
      <c r="BX312" s="20">
        <v>125177.8</v>
      </c>
      <c r="BY312" s="20">
        <v>499736.6</v>
      </c>
      <c r="BZ312" s="20">
        <v>58.5</v>
      </c>
      <c r="CA312" s="20">
        <v>999992.7</v>
      </c>
      <c r="CB312" s="20">
        <v>1000000</v>
      </c>
      <c r="CC312" s="20">
        <v>7.3</v>
      </c>
      <c r="CD312" s="20">
        <v>0</v>
      </c>
      <c r="CT312" s="19" t="s">
        <v>87</v>
      </c>
      <c r="CU312" s="20">
        <v>599756.30000000005</v>
      </c>
      <c r="CV312" s="20">
        <v>20</v>
      </c>
      <c r="CW312" s="20">
        <v>100075.8</v>
      </c>
      <c r="CX312" s="20">
        <v>299999.90000000002</v>
      </c>
      <c r="CY312" s="20">
        <v>82.5</v>
      </c>
      <c r="CZ312" s="20">
        <v>73.5</v>
      </c>
      <c r="DA312" s="20">
        <v>1000008.1</v>
      </c>
      <c r="DB312" s="20">
        <v>1000000</v>
      </c>
      <c r="DC312" s="20">
        <v>-8.1</v>
      </c>
      <c r="DD312" s="20">
        <v>0</v>
      </c>
    </row>
    <row r="313" spans="33:108" ht="15" thickBot="1" x14ac:dyDescent="0.35">
      <c r="AG313" s="19" t="s">
        <v>86</v>
      </c>
      <c r="AH313" s="20">
        <v>333305.59999999998</v>
      </c>
      <c r="AI313" s="20">
        <v>80</v>
      </c>
      <c r="AJ313" s="20">
        <v>40</v>
      </c>
      <c r="AK313" s="20">
        <v>166825.29999999999</v>
      </c>
      <c r="AL313" s="20">
        <v>499751</v>
      </c>
      <c r="AM313" s="20">
        <v>1000001.9</v>
      </c>
      <c r="AN313" s="20">
        <v>1000000</v>
      </c>
      <c r="AO313" s="20">
        <v>-1.9</v>
      </c>
      <c r="AP313" s="20">
        <v>0</v>
      </c>
      <c r="BD313" s="19" t="s">
        <v>86</v>
      </c>
      <c r="BE313" s="20">
        <v>699825.8</v>
      </c>
      <c r="BF313" s="20">
        <v>20</v>
      </c>
      <c r="BG313" s="20">
        <v>100082.8</v>
      </c>
      <c r="BH313" s="20">
        <v>200008.2</v>
      </c>
      <c r="BI313" s="20">
        <v>61</v>
      </c>
      <c r="BJ313" s="20">
        <v>999997.8</v>
      </c>
      <c r="BK313" s="20">
        <v>1000000</v>
      </c>
      <c r="BL313" s="20">
        <v>2.2000000000000002</v>
      </c>
      <c r="BM313" s="20">
        <v>0</v>
      </c>
      <c r="BT313" s="19" t="s">
        <v>88</v>
      </c>
      <c r="BU313" s="20">
        <v>374900.8</v>
      </c>
      <c r="BV313" s="20">
        <v>80</v>
      </c>
      <c r="BW313" s="20">
        <v>40</v>
      </c>
      <c r="BX313" s="20">
        <v>125179.8</v>
      </c>
      <c r="BY313" s="20">
        <v>499733.1</v>
      </c>
      <c r="BZ313" s="20">
        <v>60.5</v>
      </c>
      <c r="CA313" s="20">
        <v>999994.2</v>
      </c>
      <c r="CB313" s="20">
        <v>1000000</v>
      </c>
      <c r="CC313" s="20">
        <v>5.8</v>
      </c>
      <c r="CD313" s="20">
        <v>0</v>
      </c>
      <c r="CT313" s="19" t="s">
        <v>88</v>
      </c>
      <c r="CU313" s="20">
        <v>599755.30000000005</v>
      </c>
      <c r="CV313" s="20">
        <v>20</v>
      </c>
      <c r="CW313" s="20">
        <v>100075.8</v>
      </c>
      <c r="CX313" s="20">
        <v>299997.90000000002</v>
      </c>
      <c r="CY313" s="20">
        <v>84.5</v>
      </c>
      <c r="CZ313" s="20">
        <v>71.5</v>
      </c>
      <c r="DA313" s="20">
        <v>1000005.1</v>
      </c>
      <c r="DB313" s="20">
        <v>1000000</v>
      </c>
      <c r="DC313" s="20">
        <v>-5.0999999999999996</v>
      </c>
      <c r="DD313" s="20">
        <v>0</v>
      </c>
    </row>
    <row r="314" spans="33:108" ht="15" thickBot="1" x14ac:dyDescent="0.35">
      <c r="AG314" s="19" t="s">
        <v>87</v>
      </c>
      <c r="AH314" s="20">
        <v>333321.09999999998</v>
      </c>
      <c r="AI314" s="20">
        <v>80</v>
      </c>
      <c r="AJ314" s="20">
        <v>40</v>
      </c>
      <c r="AK314" s="20">
        <v>166800.29999999999</v>
      </c>
      <c r="AL314" s="20">
        <v>499756</v>
      </c>
      <c r="AM314" s="20">
        <v>999997.4</v>
      </c>
      <c r="AN314" s="20">
        <v>1000000</v>
      </c>
      <c r="AO314" s="20">
        <v>2.6</v>
      </c>
      <c r="AP314" s="20">
        <v>0</v>
      </c>
      <c r="BD314" s="19" t="s">
        <v>87</v>
      </c>
      <c r="BE314" s="20">
        <v>599857.5</v>
      </c>
      <c r="BF314" s="20">
        <v>20</v>
      </c>
      <c r="BG314" s="20">
        <v>100082.8</v>
      </c>
      <c r="BH314" s="20">
        <v>299986.5</v>
      </c>
      <c r="BI314" s="20">
        <v>56</v>
      </c>
      <c r="BJ314" s="20">
        <v>1000002.8</v>
      </c>
      <c r="BK314" s="20">
        <v>1000000</v>
      </c>
      <c r="BL314" s="20">
        <v>-2.8</v>
      </c>
      <c r="BM314" s="20">
        <v>0</v>
      </c>
      <c r="BT314" s="19" t="s">
        <v>89</v>
      </c>
      <c r="BU314" s="20">
        <v>374901.8</v>
      </c>
      <c r="BV314" s="20">
        <v>80</v>
      </c>
      <c r="BW314" s="20">
        <v>40</v>
      </c>
      <c r="BX314" s="20">
        <v>125188.3</v>
      </c>
      <c r="BY314" s="20">
        <v>499731.1</v>
      </c>
      <c r="BZ314" s="20">
        <v>62.5</v>
      </c>
      <c r="CA314" s="20">
        <v>1000003.7</v>
      </c>
      <c r="CB314" s="20">
        <v>1000000</v>
      </c>
      <c r="CC314" s="20">
        <v>-3.7</v>
      </c>
      <c r="CD314" s="20">
        <v>0</v>
      </c>
      <c r="CT314" s="19" t="s">
        <v>89</v>
      </c>
      <c r="CU314" s="20">
        <v>599754.30000000005</v>
      </c>
      <c r="CV314" s="20">
        <v>20</v>
      </c>
      <c r="CW314" s="20">
        <v>100075.8</v>
      </c>
      <c r="CX314" s="20">
        <v>299989.40000000002</v>
      </c>
      <c r="CY314" s="20">
        <v>86.5</v>
      </c>
      <c r="CZ314" s="20">
        <v>69.5</v>
      </c>
      <c r="DA314" s="20">
        <v>999995.6</v>
      </c>
      <c r="DB314" s="20">
        <v>1000000</v>
      </c>
      <c r="DC314" s="20">
        <v>4.4000000000000004</v>
      </c>
      <c r="DD314" s="20">
        <v>0</v>
      </c>
    </row>
    <row r="315" spans="33:108" ht="15" thickBot="1" x14ac:dyDescent="0.35">
      <c r="AG315" s="19" t="s">
        <v>88</v>
      </c>
      <c r="AH315" s="20">
        <v>333322.09999999998</v>
      </c>
      <c r="AI315" s="20">
        <v>80</v>
      </c>
      <c r="AJ315" s="20">
        <v>40</v>
      </c>
      <c r="AK315" s="20">
        <v>166805.79999999999</v>
      </c>
      <c r="AL315" s="20">
        <v>499754</v>
      </c>
      <c r="AM315" s="20">
        <v>1000001.9</v>
      </c>
      <c r="AN315" s="20">
        <v>1000000</v>
      </c>
      <c r="AO315" s="20">
        <v>-1.9</v>
      </c>
      <c r="AP315" s="20">
        <v>0</v>
      </c>
      <c r="BD315" s="19" t="s">
        <v>88</v>
      </c>
      <c r="BE315" s="20">
        <v>599856.5</v>
      </c>
      <c r="BF315" s="20">
        <v>20</v>
      </c>
      <c r="BG315" s="20">
        <v>100082.8</v>
      </c>
      <c r="BH315" s="20">
        <v>299981</v>
      </c>
      <c r="BI315" s="20">
        <v>58</v>
      </c>
      <c r="BJ315" s="20">
        <v>999998.3</v>
      </c>
      <c r="BK315" s="20">
        <v>1000000</v>
      </c>
      <c r="BL315" s="20">
        <v>1.7</v>
      </c>
      <c r="BM315" s="20">
        <v>0</v>
      </c>
      <c r="BT315" s="19" t="s">
        <v>90</v>
      </c>
      <c r="BU315" s="20">
        <v>374906.8</v>
      </c>
      <c r="BV315" s="20">
        <v>80</v>
      </c>
      <c r="BW315" s="20">
        <v>40</v>
      </c>
      <c r="BX315" s="20">
        <v>125167.8</v>
      </c>
      <c r="BY315" s="20">
        <v>499737.59999999998</v>
      </c>
      <c r="BZ315" s="20">
        <v>64.5</v>
      </c>
      <c r="CA315" s="20">
        <v>999996.7</v>
      </c>
      <c r="CB315" s="20">
        <v>1000000</v>
      </c>
      <c r="CC315" s="20">
        <v>3.3</v>
      </c>
      <c r="CD315" s="20">
        <v>0</v>
      </c>
      <c r="CT315" s="19" t="s">
        <v>90</v>
      </c>
      <c r="CU315" s="20">
        <v>599749.30000000005</v>
      </c>
      <c r="CV315" s="20">
        <v>20</v>
      </c>
      <c r="CW315" s="20">
        <v>100075.8</v>
      </c>
      <c r="CX315" s="20">
        <v>300009.90000000002</v>
      </c>
      <c r="CY315" s="20">
        <v>81.5</v>
      </c>
      <c r="CZ315" s="20">
        <v>67.5</v>
      </c>
      <c r="DA315" s="20">
        <v>1000004.1</v>
      </c>
      <c r="DB315" s="20">
        <v>1000000</v>
      </c>
      <c r="DC315" s="20">
        <v>-4.0999999999999996</v>
      </c>
      <c r="DD315" s="20">
        <v>0</v>
      </c>
    </row>
    <row r="316" spans="33:108" ht="15" thickBot="1" x14ac:dyDescent="0.35">
      <c r="AG316" s="19" t="s">
        <v>89</v>
      </c>
      <c r="AH316" s="20">
        <v>333323.09999999998</v>
      </c>
      <c r="AI316" s="20">
        <v>80</v>
      </c>
      <c r="AJ316" s="20">
        <v>40</v>
      </c>
      <c r="AK316" s="20">
        <v>166807.79999999999</v>
      </c>
      <c r="AL316" s="20">
        <v>499752</v>
      </c>
      <c r="AM316" s="20">
        <v>1000002.9</v>
      </c>
      <c r="AN316" s="20">
        <v>1000000</v>
      </c>
      <c r="AO316" s="20">
        <v>-2.9</v>
      </c>
      <c r="AP316" s="20">
        <v>0</v>
      </c>
      <c r="BD316" s="19" t="s">
        <v>89</v>
      </c>
      <c r="BE316" s="20">
        <v>599855.5</v>
      </c>
      <c r="BF316" s="20">
        <v>20</v>
      </c>
      <c r="BG316" s="20">
        <v>100082.8</v>
      </c>
      <c r="BH316" s="20">
        <v>299979</v>
      </c>
      <c r="BI316" s="20">
        <v>60</v>
      </c>
      <c r="BJ316" s="20">
        <v>999997.3</v>
      </c>
      <c r="BK316" s="20">
        <v>1000000</v>
      </c>
      <c r="BL316" s="20">
        <v>2.7</v>
      </c>
      <c r="BM316" s="20">
        <v>0</v>
      </c>
      <c r="BT316" s="19" t="s">
        <v>91</v>
      </c>
      <c r="BU316" s="20">
        <v>374911.8</v>
      </c>
      <c r="BV316" s="20">
        <v>80</v>
      </c>
      <c r="BW316" s="20">
        <v>40</v>
      </c>
      <c r="BX316" s="20">
        <v>125168.8</v>
      </c>
      <c r="BY316" s="20">
        <v>499740.6</v>
      </c>
      <c r="BZ316" s="20">
        <v>66.5</v>
      </c>
      <c r="CA316" s="20">
        <v>1000007.7</v>
      </c>
      <c r="CB316" s="20">
        <v>1000000</v>
      </c>
      <c r="CC316" s="20">
        <v>-7.7</v>
      </c>
      <c r="CD316" s="20">
        <v>0</v>
      </c>
      <c r="CT316" s="19" t="s">
        <v>91</v>
      </c>
      <c r="CU316" s="20">
        <v>599744.30000000005</v>
      </c>
      <c r="CV316" s="20">
        <v>20</v>
      </c>
      <c r="CW316" s="20">
        <v>100075.8</v>
      </c>
      <c r="CX316" s="20">
        <v>300008.90000000002</v>
      </c>
      <c r="CY316" s="20">
        <v>78.5</v>
      </c>
      <c r="CZ316" s="20">
        <v>65.5</v>
      </c>
      <c r="DA316" s="20">
        <v>999993.1</v>
      </c>
      <c r="DB316" s="20">
        <v>1000000</v>
      </c>
      <c r="DC316" s="20">
        <v>6.9</v>
      </c>
      <c r="DD316" s="20">
        <v>0</v>
      </c>
    </row>
    <row r="317" spans="33:108" ht="15" thickBot="1" x14ac:dyDescent="0.35">
      <c r="AG317" s="19" t="s">
        <v>90</v>
      </c>
      <c r="AH317" s="20">
        <v>333348.59999999998</v>
      </c>
      <c r="AI317" s="20">
        <v>80</v>
      </c>
      <c r="AJ317" s="20">
        <v>40</v>
      </c>
      <c r="AK317" s="20">
        <v>166794.29999999999</v>
      </c>
      <c r="AL317" s="20">
        <v>499757</v>
      </c>
      <c r="AM317" s="20">
        <v>1000019.9</v>
      </c>
      <c r="AN317" s="20">
        <v>1000000</v>
      </c>
      <c r="AO317" s="20">
        <v>-19.899999999999999</v>
      </c>
      <c r="AP317" s="20">
        <v>0</v>
      </c>
      <c r="BD317" s="19" t="s">
        <v>90</v>
      </c>
      <c r="BE317" s="20">
        <v>599836.5</v>
      </c>
      <c r="BF317" s="20">
        <v>20</v>
      </c>
      <c r="BG317" s="20">
        <v>100082.8</v>
      </c>
      <c r="BH317" s="20">
        <v>299992.5</v>
      </c>
      <c r="BI317" s="20">
        <v>55</v>
      </c>
      <c r="BJ317" s="20">
        <v>999986.8</v>
      </c>
      <c r="BK317" s="20">
        <v>1000000</v>
      </c>
      <c r="BL317" s="20">
        <v>13.2</v>
      </c>
      <c r="BM317" s="20">
        <v>0</v>
      </c>
      <c r="BT317" s="19" t="s">
        <v>92</v>
      </c>
      <c r="BU317" s="20">
        <v>374910.8</v>
      </c>
      <c r="BV317" s="20">
        <v>80</v>
      </c>
      <c r="BW317" s="20">
        <v>40</v>
      </c>
      <c r="BX317" s="20">
        <v>125178.8</v>
      </c>
      <c r="BY317" s="20">
        <v>499732.1</v>
      </c>
      <c r="BZ317" s="20">
        <v>68.5</v>
      </c>
      <c r="CA317" s="20">
        <v>1000010.2</v>
      </c>
      <c r="CB317" s="20">
        <v>1000000</v>
      </c>
      <c r="CC317" s="20">
        <v>-10.199999999999999</v>
      </c>
      <c r="CD317" s="20">
        <v>0</v>
      </c>
      <c r="CT317" s="19" t="s">
        <v>92</v>
      </c>
      <c r="CU317" s="20">
        <v>599745.30000000005</v>
      </c>
      <c r="CV317" s="20">
        <v>20</v>
      </c>
      <c r="CW317" s="20">
        <v>100075.8</v>
      </c>
      <c r="CX317" s="20">
        <v>299998.90000000002</v>
      </c>
      <c r="CY317" s="20">
        <v>85.5</v>
      </c>
      <c r="CZ317" s="20">
        <v>63.5</v>
      </c>
      <c r="DA317" s="20">
        <v>999989.1</v>
      </c>
      <c r="DB317" s="20">
        <v>1000000</v>
      </c>
      <c r="DC317" s="20">
        <v>10.9</v>
      </c>
      <c r="DD317" s="20">
        <v>0</v>
      </c>
    </row>
    <row r="318" spans="33:108" ht="15" thickBot="1" x14ac:dyDescent="0.35">
      <c r="AG318" s="19" t="s">
        <v>91</v>
      </c>
      <c r="AH318" s="20">
        <v>333353.59999999998</v>
      </c>
      <c r="AI318" s="20">
        <v>80</v>
      </c>
      <c r="AJ318" s="20">
        <v>40</v>
      </c>
      <c r="AK318" s="20">
        <v>166795.29999999999</v>
      </c>
      <c r="AL318" s="20">
        <v>499760</v>
      </c>
      <c r="AM318" s="20">
        <v>1000028.9</v>
      </c>
      <c r="AN318" s="20">
        <v>1000000</v>
      </c>
      <c r="AO318" s="20">
        <v>-28.9</v>
      </c>
      <c r="AP318" s="20">
        <v>0</v>
      </c>
      <c r="BD318" s="19" t="s">
        <v>91</v>
      </c>
      <c r="BE318" s="20">
        <v>599831.5</v>
      </c>
      <c r="BF318" s="20">
        <v>20</v>
      </c>
      <c r="BG318" s="20">
        <v>100082.8</v>
      </c>
      <c r="BH318" s="20">
        <v>299991.5</v>
      </c>
      <c r="BI318" s="20">
        <v>52</v>
      </c>
      <c r="BJ318" s="20">
        <v>999977.8</v>
      </c>
      <c r="BK318" s="20">
        <v>1000000</v>
      </c>
      <c r="BL318" s="20">
        <v>22.2</v>
      </c>
      <c r="BM318" s="20">
        <v>0</v>
      </c>
      <c r="BT318" s="19" t="s">
        <v>93</v>
      </c>
      <c r="BU318" s="20">
        <v>374905.8</v>
      </c>
      <c r="BV318" s="20">
        <v>80</v>
      </c>
      <c r="BW318" s="20">
        <v>40</v>
      </c>
      <c r="BX318" s="20">
        <v>125174.3</v>
      </c>
      <c r="BY318" s="20">
        <v>499726.1</v>
      </c>
      <c r="BZ318" s="20">
        <v>72</v>
      </c>
      <c r="CA318" s="20">
        <v>999998.2</v>
      </c>
      <c r="CB318" s="20">
        <v>1000000</v>
      </c>
      <c r="CC318" s="20">
        <v>1.8</v>
      </c>
      <c r="CD318" s="20">
        <v>0</v>
      </c>
      <c r="CT318" s="19" t="s">
        <v>93</v>
      </c>
      <c r="CU318" s="20">
        <v>599750.30000000005</v>
      </c>
      <c r="CV318" s="20">
        <v>20</v>
      </c>
      <c r="CW318" s="20">
        <v>100075.8</v>
      </c>
      <c r="CX318" s="20">
        <v>300004.40000000002</v>
      </c>
      <c r="CY318" s="20">
        <v>91.5</v>
      </c>
      <c r="CZ318" s="20">
        <v>60</v>
      </c>
      <c r="DA318" s="20">
        <v>1000002.1</v>
      </c>
      <c r="DB318" s="20">
        <v>1000000</v>
      </c>
      <c r="DC318" s="20">
        <v>-2.1</v>
      </c>
      <c r="DD318" s="20">
        <v>0</v>
      </c>
    </row>
    <row r="319" spans="33:108" ht="15" thickBot="1" x14ac:dyDescent="0.35">
      <c r="AG319" s="19" t="s">
        <v>92</v>
      </c>
      <c r="AH319" s="20">
        <v>333352.59999999998</v>
      </c>
      <c r="AI319" s="20">
        <v>80</v>
      </c>
      <c r="AJ319" s="20">
        <v>40</v>
      </c>
      <c r="AK319" s="20">
        <v>166801.29999999999</v>
      </c>
      <c r="AL319" s="20">
        <v>499753</v>
      </c>
      <c r="AM319" s="20">
        <v>1000026.9</v>
      </c>
      <c r="AN319" s="20">
        <v>1000000</v>
      </c>
      <c r="AO319" s="20">
        <v>-26.9</v>
      </c>
      <c r="AP319" s="20">
        <v>0</v>
      </c>
      <c r="BD319" s="19" t="s">
        <v>92</v>
      </c>
      <c r="BE319" s="20">
        <v>599832.5</v>
      </c>
      <c r="BF319" s="20">
        <v>20</v>
      </c>
      <c r="BG319" s="20">
        <v>100082.8</v>
      </c>
      <c r="BH319" s="20">
        <v>299985.5</v>
      </c>
      <c r="BI319" s="20">
        <v>59</v>
      </c>
      <c r="BJ319" s="20">
        <v>999979.8</v>
      </c>
      <c r="BK319" s="20">
        <v>1000000</v>
      </c>
      <c r="BL319" s="20">
        <v>20.2</v>
      </c>
      <c r="BM319" s="20">
        <v>0</v>
      </c>
      <c r="BT319" s="19" t="s">
        <v>94</v>
      </c>
      <c r="BU319" s="20">
        <v>374908.8</v>
      </c>
      <c r="BV319" s="20">
        <v>80</v>
      </c>
      <c r="BW319" s="20">
        <v>40</v>
      </c>
      <c r="BX319" s="20">
        <v>125180.8</v>
      </c>
      <c r="BY319" s="20">
        <v>499725.1</v>
      </c>
      <c r="BZ319" s="20">
        <v>78.5</v>
      </c>
      <c r="CA319" s="20">
        <v>1000013.2</v>
      </c>
      <c r="CB319" s="20">
        <v>1000000</v>
      </c>
      <c r="CC319" s="20">
        <v>-13.2</v>
      </c>
      <c r="CD319" s="20">
        <v>0</v>
      </c>
      <c r="CT319" s="19" t="s">
        <v>94</v>
      </c>
      <c r="CU319" s="20">
        <v>599747.30000000005</v>
      </c>
      <c r="CV319" s="20">
        <v>20</v>
      </c>
      <c r="CW319" s="20">
        <v>100075.8</v>
      </c>
      <c r="CX319" s="20">
        <v>299996.90000000002</v>
      </c>
      <c r="CY319" s="20">
        <v>92.5</v>
      </c>
      <c r="CZ319" s="20">
        <v>53.5</v>
      </c>
      <c r="DA319" s="20">
        <v>999986.1</v>
      </c>
      <c r="DB319" s="20">
        <v>1000000</v>
      </c>
      <c r="DC319" s="20">
        <v>13.9</v>
      </c>
      <c r="DD319" s="20">
        <v>0</v>
      </c>
    </row>
    <row r="320" spans="33:108" ht="15" thickBot="1" x14ac:dyDescent="0.35">
      <c r="AG320" s="19" t="s">
        <v>93</v>
      </c>
      <c r="AH320" s="20">
        <v>333347.59999999998</v>
      </c>
      <c r="AI320" s="20">
        <v>80</v>
      </c>
      <c r="AJ320" s="20">
        <v>40</v>
      </c>
      <c r="AK320" s="20">
        <v>166799.29999999999</v>
      </c>
      <c r="AL320" s="20">
        <v>499747</v>
      </c>
      <c r="AM320" s="20">
        <v>1000013.9</v>
      </c>
      <c r="AN320" s="20">
        <v>1000000</v>
      </c>
      <c r="AO320" s="20">
        <v>-13.9</v>
      </c>
      <c r="AP320" s="20">
        <v>0</v>
      </c>
      <c r="BD320" s="19" t="s">
        <v>93</v>
      </c>
      <c r="BE320" s="20">
        <v>599837.5</v>
      </c>
      <c r="BF320" s="20">
        <v>20</v>
      </c>
      <c r="BG320" s="20">
        <v>100082.8</v>
      </c>
      <c r="BH320" s="20">
        <v>299987.5</v>
      </c>
      <c r="BI320" s="20">
        <v>65</v>
      </c>
      <c r="BJ320" s="20">
        <v>999992.8</v>
      </c>
      <c r="BK320" s="20">
        <v>1000000</v>
      </c>
      <c r="BL320" s="20">
        <v>7.2</v>
      </c>
      <c r="BM320" s="20">
        <v>0</v>
      </c>
      <c r="BT320" s="19" t="s">
        <v>95</v>
      </c>
      <c r="BU320" s="20">
        <v>374903.8</v>
      </c>
      <c r="BV320" s="20">
        <v>80</v>
      </c>
      <c r="BW320" s="20">
        <v>17</v>
      </c>
      <c r="BX320" s="20">
        <v>125166.8</v>
      </c>
      <c r="BY320" s="20">
        <v>499715.6</v>
      </c>
      <c r="BZ320" s="20">
        <v>96.5</v>
      </c>
      <c r="CA320" s="20">
        <v>999979.7</v>
      </c>
      <c r="CB320" s="20">
        <v>1000000</v>
      </c>
      <c r="CC320" s="20">
        <v>20.3</v>
      </c>
      <c r="CD320" s="20">
        <v>0</v>
      </c>
      <c r="CT320" s="19" t="s">
        <v>95</v>
      </c>
      <c r="CU320" s="20">
        <v>599752.30000000005</v>
      </c>
      <c r="CV320" s="20">
        <v>20</v>
      </c>
      <c r="CW320" s="20">
        <v>100085.8</v>
      </c>
      <c r="CX320" s="20">
        <v>300010.90000000002</v>
      </c>
      <c r="CY320" s="20">
        <v>107</v>
      </c>
      <c r="CZ320" s="20">
        <v>44.5</v>
      </c>
      <c r="DA320" s="20">
        <v>1000020.6</v>
      </c>
      <c r="DB320" s="20">
        <v>1000000</v>
      </c>
      <c r="DC320" s="20">
        <v>-20.6</v>
      </c>
      <c r="DD320" s="20">
        <v>0</v>
      </c>
    </row>
    <row r="321" spans="33:108" ht="15" thickBot="1" x14ac:dyDescent="0.35">
      <c r="AG321" s="19" t="s">
        <v>94</v>
      </c>
      <c r="AH321" s="20">
        <v>333350.59999999998</v>
      </c>
      <c r="AI321" s="20">
        <v>80</v>
      </c>
      <c r="AJ321" s="20">
        <v>40</v>
      </c>
      <c r="AK321" s="20">
        <v>166806.79999999999</v>
      </c>
      <c r="AL321" s="20">
        <v>499746</v>
      </c>
      <c r="AM321" s="20">
        <v>1000023.4</v>
      </c>
      <c r="AN321" s="20">
        <v>1000000</v>
      </c>
      <c r="AO321" s="20">
        <v>-23.4</v>
      </c>
      <c r="AP321" s="20">
        <v>0</v>
      </c>
      <c r="BD321" s="19" t="s">
        <v>94</v>
      </c>
      <c r="BE321" s="20">
        <v>599834.5</v>
      </c>
      <c r="BF321" s="20">
        <v>20</v>
      </c>
      <c r="BG321" s="20">
        <v>100082.8</v>
      </c>
      <c r="BH321" s="20">
        <v>299980</v>
      </c>
      <c r="BI321" s="20">
        <v>66</v>
      </c>
      <c r="BJ321" s="20">
        <v>999983.3</v>
      </c>
      <c r="BK321" s="20">
        <v>1000000</v>
      </c>
      <c r="BL321" s="20">
        <v>16.7</v>
      </c>
      <c r="BM321" s="20">
        <v>0</v>
      </c>
      <c r="BT321" s="19" t="s">
        <v>96</v>
      </c>
      <c r="BU321" s="20">
        <v>374914.8</v>
      </c>
      <c r="BV321" s="20">
        <v>80</v>
      </c>
      <c r="BW321" s="20">
        <v>17</v>
      </c>
      <c r="BX321" s="20">
        <v>125149.3</v>
      </c>
      <c r="BY321" s="20">
        <v>499722.1</v>
      </c>
      <c r="BZ321" s="20">
        <v>98.5</v>
      </c>
      <c r="CA321" s="20">
        <v>999981.7</v>
      </c>
      <c r="CB321" s="20">
        <v>1000000</v>
      </c>
      <c r="CC321" s="20">
        <v>18.3</v>
      </c>
      <c r="CD321" s="20">
        <v>0</v>
      </c>
      <c r="CT321" s="19" t="s">
        <v>96</v>
      </c>
      <c r="CU321" s="20">
        <v>599741.30000000005</v>
      </c>
      <c r="CV321" s="20">
        <v>20</v>
      </c>
      <c r="CW321" s="20">
        <v>100085.8</v>
      </c>
      <c r="CX321" s="20">
        <v>300027.90000000002</v>
      </c>
      <c r="CY321" s="20">
        <v>95.5</v>
      </c>
      <c r="CZ321" s="20">
        <v>41.5</v>
      </c>
      <c r="DA321" s="20">
        <v>1000012.1</v>
      </c>
      <c r="DB321" s="20">
        <v>1000000</v>
      </c>
      <c r="DC321" s="20">
        <v>-12.1</v>
      </c>
      <c r="DD321" s="20">
        <v>0</v>
      </c>
    </row>
    <row r="322" spans="33:108" ht="15" thickBot="1" x14ac:dyDescent="0.35">
      <c r="AG322" s="19" t="s">
        <v>95</v>
      </c>
      <c r="AH322" s="20">
        <v>333345.59999999998</v>
      </c>
      <c r="AI322" s="20">
        <v>80</v>
      </c>
      <c r="AJ322" s="20">
        <v>17</v>
      </c>
      <c r="AK322" s="20">
        <v>166793.29999999999</v>
      </c>
      <c r="AL322" s="20">
        <v>499739</v>
      </c>
      <c r="AM322" s="20">
        <v>999974.9</v>
      </c>
      <c r="AN322" s="20">
        <v>1000000</v>
      </c>
      <c r="AO322" s="20">
        <v>25.1</v>
      </c>
      <c r="AP322" s="20">
        <v>0</v>
      </c>
      <c r="BD322" s="19" t="s">
        <v>95</v>
      </c>
      <c r="BE322" s="20">
        <v>599839.5</v>
      </c>
      <c r="BF322" s="20">
        <v>20</v>
      </c>
      <c r="BG322" s="20">
        <v>100092.8</v>
      </c>
      <c r="BH322" s="20">
        <v>299993.5</v>
      </c>
      <c r="BI322" s="20">
        <v>73</v>
      </c>
      <c r="BJ322" s="20">
        <v>1000018.8</v>
      </c>
      <c r="BK322" s="20">
        <v>1000000</v>
      </c>
      <c r="BL322" s="20">
        <v>-18.8</v>
      </c>
      <c r="BM322" s="20">
        <v>0</v>
      </c>
      <c r="BT322" s="19" t="s">
        <v>97</v>
      </c>
      <c r="BU322" s="20">
        <v>374922.8</v>
      </c>
      <c r="BV322" s="20">
        <v>80</v>
      </c>
      <c r="BW322" s="20">
        <v>17</v>
      </c>
      <c r="BX322" s="20">
        <v>125145.8</v>
      </c>
      <c r="BY322" s="20">
        <v>499724.1</v>
      </c>
      <c r="BZ322" s="20">
        <v>100.5</v>
      </c>
      <c r="CA322" s="20">
        <v>999990.2</v>
      </c>
      <c r="CB322" s="20">
        <v>1000000</v>
      </c>
      <c r="CC322" s="20">
        <v>9.8000000000000007</v>
      </c>
      <c r="CD322" s="20">
        <v>0</v>
      </c>
      <c r="CT322" s="19" t="s">
        <v>97</v>
      </c>
      <c r="CU322" s="20">
        <v>599733.30000000005</v>
      </c>
      <c r="CV322" s="20">
        <v>20</v>
      </c>
      <c r="CW322" s="20">
        <v>100085.8</v>
      </c>
      <c r="CX322" s="20">
        <v>300032.40000000002</v>
      </c>
      <c r="CY322" s="20">
        <v>93.5</v>
      </c>
      <c r="CZ322" s="20">
        <v>39.5</v>
      </c>
      <c r="DA322" s="20">
        <v>1000004.6</v>
      </c>
      <c r="DB322" s="20">
        <v>1000000</v>
      </c>
      <c r="DC322" s="20">
        <v>-4.5999999999999996</v>
      </c>
      <c r="DD322" s="20">
        <v>0</v>
      </c>
    </row>
    <row r="323" spans="33:108" ht="15" thickBot="1" x14ac:dyDescent="0.35">
      <c r="AG323" s="19" t="s">
        <v>96</v>
      </c>
      <c r="AH323" s="20">
        <v>333378.59999999998</v>
      </c>
      <c r="AI323" s="20">
        <v>80</v>
      </c>
      <c r="AJ323" s="20">
        <v>17</v>
      </c>
      <c r="AK323" s="20">
        <v>166770.29999999999</v>
      </c>
      <c r="AL323" s="20">
        <v>499743</v>
      </c>
      <c r="AM323" s="20">
        <v>999988.9</v>
      </c>
      <c r="AN323" s="20">
        <v>1000000</v>
      </c>
      <c r="AO323" s="20">
        <v>11.1</v>
      </c>
      <c r="AP323" s="20">
        <v>0</v>
      </c>
      <c r="BD323" s="19" t="s">
        <v>96</v>
      </c>
      <c r="BE323" s="20">
        <v>599819.5</v>
      </c>
      <c r="BF323" s="20">
        <v>20</v>
      </c>
      <c r="BG323" s="20">
        <v>100092.8</v>
      </c>
      <c r="BH323" s="20">
        <v>300010</v>
      </c>
      <c r="BI323" s="20">
        <v>69</v>
      </c>
      <c r="BJ323" s="20">
        <v>1000011.3</v>
      </c>
      <c r="BK323" s="20">
        <v>1000000</v>
      </c>
      <c r="BL323" s="20">
        <v>-11.3</v>
      </c>
      <c r="BM323" s="20">
        <v>0</v>
      </c>
      <c r="BT323" s="19" t="s">
        <v>98</v>
      </c>
      <c r="BU323" s="20">
        <v>374917.8</v>
      </c>
      <c r="BV323" s="20">
        <v>80</v>
      </c>
      <c r="BW323" s="20">
        <v>17</v>
      </c>
      <c r="BX323" s="20">
        <v>125148.3</v>
      </c>
      <c r="BY323" s="20">
        <v>499716.6</v>
      </c>
      <c r="BZ323" s="20">
        <v>102.5</v>
      </c>
      <c r="CA323" s="20">
        <v>999982.2</v>
      </c>
      <c r="CB323" s="20">
        <v>1000000</v>
      </c>
      <c r="CC323" s="20">
        <v>17.8</v>
      </c>
      <c r="CD323" s="20">
        <v>0</v>
      </c>
      <c r="CT323" s="19" t="s">
        <v>98</v>
      </c>
      <c r="CU323" s="20">
        <v>599738.30000000005</v>
      </c>
      <c r="CV323" s="20">
        <v>20</v>
      </c>
      <c r="CW323" s="20">
        <v>100085.8</v>
      </c>
      <c r="CX323" s="20">
        <v>300030.40000000002</v>
      </c>
      <c r="CY323" s="20">
        <v>106</v>
      </c>
      <c r="CZ323" s="20">
        <v>37.5</v>
      </c>
      <c r="DA323" s="20">
        <v>1000018.1</v>
      </c>
      <c r="DB323" s="20">
        <v>1000000</v>
      </c>
      <c r="DC323" s="20">
        <v>-18.100000000000001</v>
      </c>
      <c r="DD323" s="20">
        <v>0</v>
      </c>
    </row>
    <row r="324" spans="33:108" ht="15" thickBot="1" x14ac:dyDescent="0.35">
      <c r="AG324" s="19" t="s">
        <v>97</v>
      </c>
      <c r="AH324" s="20">
        <v>333386.59999999998</v>
      </c>
      <c r="AI324" s="20">
        <v>80</v>
      </c>
      <c r="AJ324" s="20">
        <v>17</v>
      </c>
      <c r="AK324" s="20">
        <v>166767.29999999999</v>
      </c>
      <c r="AL324" s="20">
        <v>499745</v>
      </c>
      <c r="AM324" s="20">
        <v>999995.9</v>
      </c>
      <c r="AN324" s="20">
        <v>1000000</v>
      </c>
      <c r="AO324" s="20">
        <v>4.0999999999999996</v>
      </c>
      <c r="AP324" s="20">
        <v>0</v>
      </c>
      <c r="BD324" s="19" t="s">
        <v>97</v>
      </c>
      <c r="BE324" s="20">
        <v>599811.5</v>
      </c>
      <c r="BF324" s="20">
        <v>20</v>
      </c>
      <c r="BG324" s="20">
        <v>100092.8</v>
      </c>
      <c r="BH324" s="20">
        <v>300013</v>
      </c>
      <c r="BI324" s="20">
        <v>67</v>
      </c>
      <c r="BJ324" s="20">
        <v>1000004.3</v>
      </c>
      <c r="BK324" s="20">
        <v>1000000</v>
      </c>
      <c r="BL324" s="20">
        <v>-4.3</v>
      </c>
      <c r="BM324" s="20">
        <v>0</v>
      </c>
      <c r="BT324" s="19" t="s">
        <v>99</v>
      </c>
      <c r="BU324" s="20">
        <v>374918.8</v>
      </c>
      <c r="BV324" s="20">
        <v>80</v>
      </c>
      <c r="BW324" s="20">
        <v>17</v>
      </c>
      <c r="BX324" s="20">
        <v>125150.3</v>
      </c>
      <c r="BY324" s="20">
        <v>499713.1</v>
      </c>
      <c r="BZ324" s="20">
        <v>104.5</v>
      </c>
      <c r="CA324" s="20">
        <v>999983.7</v>
      </c>
      <c r="CB324" s="20">
        <v>1000000</v>
      </c>
      <c r="CC324" s="20">
        <v>16.3</v>
      </c>
      <c r="CD324" s="20">
        <v>0</v>
      </c>
      <c r="CT324" s="19" t="s">
        <v>99</v>
      </c>
      <c r="CU324" s="20">
        <v>599737.30000000005</v>
      </c>
      <c r="CV324" s="20">
        <v>20</v>
      </c>
      <c r="CW324" s="20">
        <v>100085.8</v>
      </c>
      <c r="CX324" s="20">
        <v>300026.90000000002</v>
      </c>
      <c r="CY324" s="20">
        <v>111</v>
      </c>
      <c r="CZ324" s="20">
        <v>35.5</v>
      </c>
      <c r="DA324" s="20">
        <v>1000016.6</v>
      </c>
      <c r="DB324" s="20">
        <v>1000000</v>
      </c>
      <c r="DC324" s="20">
        <v>-16.600000000000001</v>
      </c>
      <c r="DD324" s="20">
        <v>0</v>
      </c>
    </row>
    <row r="325" spans="33:108" ht="15" thickBot="1" x14ac:dyDescent="0.35">
      <c r="AG325" s="19" t="s">
        <v>98</v>
      </c>
      <c r="AH325" s="20">
        <v>333381.59999999998</v>
      </c>
      <c r="AI325" s="20">
        <v>80</v>
      </c>
      <c r="AJ325" s="20">
        <v>17</v>
      </c>
      <c r="AK325" s="20">
        <v>166769.29999999999</v>
      </c>
      <c r="AL325" s="20">
        <v>499740</v>
      </c>
      <c r="AM325" s="20">
        <v>999987.9</v>
      </c>
      <c r="AN325" s="20">
        <v>1000000</v>
      </c>
      <c r="AO325" s="20">
        <v>12.1</v>
      </c>
      <c r="AP325" s="20">
        <v>0</v>
      </c>
      <c r="BD325" s="19" t="s">
        <v>98</v>
      </c>
      <c r="BE325" s="20">
        <v>599816.5</v>
      </c>
      <c r="BF325" s="20">
        <v>20</v>
      </c>
      <c r="BG325" s="20">
        <v>100092.8</v>
      </c>
      <c r="BH325" s="20">
        <v>300011</v>
      </c>
      <c r="BI325" s="20">
        <v>72</v>
      </c>
      <c r="BJ325" s="20">
        <v>1000012.3</v>
      </c>
      <c r="BK325" s="20">
        <v>1000000</v>
      </c>
      <c r="BL325" s="20">
        <v>-12.3</v>
      </c>
      <c r="BM325" s="20">
        <v>0</v>
      </c>
      <c r="BT325" s="19" t="s">
        <v>100</v>
      </c>
      <c r="BU325" s="20">
        <v>374916.8</v>
      </c>
      <c r="BV325" s="20">
        <v>80</v>
      </c>
      <c r="BW325" s="20">
        <v>17</v>
      </c>
      <c r="BX325" s="20">
        <v>125163.3</v>
      </c>
      <c r="BY325" s="20">
        <v>499703.1</v>
      </c>
      <c r="BZ325" s="20">
        <v>106.5</v>
      </c>
      <c r="CA325" s="20">
        <v>999986.7</v>
      </c>
      <c r="CB325" s="20">
        <v>1000000</v>
      </c>
      <c r="CC325" s="20">
        <v>13.3</v>
      </c>
      <c r="CD325" s="20">
        <v>0</v>
      </c>
      <c r="CT325" s="19" t="s">
        <v>100</v>
      </c>
      <c r="CU325" s="20">
        <v>599739.30000000005</v>
      </c>
      <c r="CV325" s="20">
        <v>20</v>
      </c>
      <c r="CW325" s="20">
        <v>100085.8</v>
      </c>
      <c r="CX325" s="20">
        <v>300013.90000000002</v>
      </c>
      <c r="CY325" s="20">
        <v>121</v>
      </c>
      <c r="CZ325" s="20">
        <v>33.5</v>
      </c>
      <c r="DA325" s="20">
        <v>1000013.6</v>
      </c>
      <c r="DB325" s="20">
        <v>1000000</v>
      </c>
      <c r="DC325" s="20">
        <v>-13.6</v>
      </c>
      <c r="DD325" s="20">
        <v>0</v>
      </c>
    </row>
    <row r="326" spans="33:108" ht="15" thickBot="1" x14ac:dyDescent="0.35">
      <c r="AG326" s="19" t="s">
        <v>99</v>
      </c>
      <c r="AH326" s="20">
        <v>333382.59999999998</v>
      </c>
      <c r="AI326" s="20">
        <v>80</v>
      </c>
      <c r="AJ326" s="20">
        <v>17</v>
      </c>
      <c r="AK326" s="20">
        <v>166771.29999999999</v>
      </c>
      <c r="AL326" s="20">
        <v>499737.5</v>
      </c>
      <c r="AM326" s="20">
        <v>999988.4</v>
      </c>
      <c r="AN326" s="20">
        <v>1000000</v>
      </c>
      <c r="AO326" s="20">
        <v>11.6</v>
      </c>
      <c r="AP326" s="20">
        <v>0</v>
      </c>
      <c r="BD326" s="19" t="s">
        <v>99</v>
      </c>
      <c r="BE326" s="20">
        <v>599815.5</v>
      </c>
      <c r="BF326" s="20">
        <v>20</v>
      </c>
      <c r="BG326" s="20">
        <v>100092.8</v>
      </c>
      <c r="BH326" s="20">
        <v>300009</v>
      </c>
      <c r="BI326" s="20">
        <v>74.5</v>
      </c>
      <c r="BJ326" s="20">
        <v>1000011.8</v>
      </c>
      <c r="BK326" s="20">
        <v>1000000</v>
      </c>
      <c r="BL326" s="20">
        <v>-11.8</v>
      </c>
      <c r="BM326" s="20">
        <v>0</v>
      </c>
      <c r="BT326" s="19" t="s">
        <v>101</v>
      </c>
      <c r="BU326" s="20">
        <v>374925.8</v>
      </c>
      <c r="BV326" s="20">
        <v>80</v>
      </c>
      <c r="BW326" s="20">
        <v>17</v>
      </c>
      <c r="BX326" s="20">
        <v>125152.3</v>
      </c>
      <c r="BY326" s="20">
        <v>499705.1</v>
      </c>
      <c r="BZ326" s="20">
        <v>108.5</v>
      </c>
      <c r="CA326" s="20">
        <v>999988.7</v>
      </c>
      <c r="CB326" s="20">
        <v>1000000</v>
      </c>
      <c r="CC326" s="20">
        <v>11.3</v>
      </c>
      <c r="CD326" s="20">
        <v>0</v>
      </c>
      <c r="CT326" s="19" t="s">
        <v>101</v>
      </c>
      <c r="CU326" s="20">
        <v>599730.30000000005</v>
      </c>
      <c r="CV326" s="20">
        <v>20</v>
      </c>
      <c r="CW326" s="20">
        <v>100085.8</v>
      </c>
      <c r="CX326" s="20">
        <v>300024.90000000002</v>
      </c>
      <c r="CY326" s="20">
        <v>119</v>
      </c>
      <c r="CZ326" s="20">
        <v>31.5</v>
      </c>
      <c r="DA326" s="20">
        <v>1000011.6</v>
      </c>
      <c r="DB326" s="20">
        <v>1000000</v>
      </c>
      <c r="DC326" s="20">
        <v>-11.6</v>
      </c>
      <c r="DD326" s="20">
        <v>0</v>
      </c>
    </row>
    <row r="327" spans="33:108" ht="15" thickBot="1" x14ac:dyDescent="0.35">
      <c r="AG327" s="19" t="s">
        <v>100</v>
      </c>
      <c r="AH327" s="20">
        <v>333380.59999999998</v>
      </c>
      <c r="AI327" s="20">
        <v>80</v>
      </c>
      <c r="AJ327" s="20">
        <v>17</v>
      </c>
      <c r="AK327" s="20">
        <v>166779.79999999999</v>
      </c>
      <c r="AL327" s="20">
        <v>499729.5</v>
      </c>
      <c r="AM327" s="20">
        <v>999986.9</v>
      </c>
      <c r="AN327" s="20">
        <v>1000000</v>
      </c>
      <c r="AO327" s="20">
        <v>13.1</v>
      </c>
      <c r="AP327" s="20">
        <v>0</v>
      </c>
      <c r="BD327" s="19" t="s">
        <v>100</v>
      </c>
      <c r="BE327" s="20">
        <v>599817.5</v>
      </c>
      <c r="BF327" s="20">
        <v>20</v>
      </c>
      <c r="BG327" s="20">
        <v>100092.8</v>
      </c>
      <c r="BH327" s="20">
        <v>300000.5</v>
      </c>
      <c r="BI327" s="20">
        <v>82.5</v>
      </c>
      <c r="BJ327" s="20">
        <v>1000013.3</v>
      </c>
      <c r="BK327" s="20">
        <v>1000000</v>
      </c>
      <c r="BL327" s="20">
        <v>-13.3</v>
      </c>
      <c r="BM327" s="20">
        <v>0</v>
      </c>
      <c r="BT327" s="19" t="s">
        <v>102</v>
      </c>
      <c r="BU327" s="20">
        <v>374932.8</v>
      </c>
      <c r="BV327" s="20">
        <v>80</v>
      </c>
      <c r="BW327" s="20">
        <v>17</v>
      </c>
      <c r="BX327" s="20">
        <v>125151.3</v>
      </c>
      <c r="BY327" s="20">
        <v>499707.1</v>
      </c>
      <c r="BZ327" s="20">
        <v>110.5</v>
      </c>
      <c r="CA327" s="20">
        <v>999998.7</v>
      </c>
      <c r="CB327" s="20">
        <v>1000000</v>
      </c>
      <c r="CC327" s="20">
        <v>1.3</v>
      </c>
      <c r="CD327" s="20">
        <v>0</v>
      </c>
      <c r="CT327" s="19" t="s">
        <v>102</v>
      </c>
      <c r="CU327" s="20">
        <v>599723.30000000005</v>
      </c>
      <c r="CV327" s="20">
        <v>20</v>
      </c>
      <c r="CW327" s="20">
        <v>100085.8</v>
      </c>
      <c r="CX327" s="20">
        <v>300025.90000000002</v>
      </c>
      <c r="CY327" s="20">
        <v>117</v>
      </c>
      <c r="CZ327" s="20">
        <v>29.5</v>
      </c>
      <c r="DA327" s="20">
        <v>1000001.6</v>
      </c>
      <c r="DB327" s="20">
        <v>1000000</v>
      </c>
      <c r="DC327" s="20">
        <v>-1.6</v>
      </c>
      <c r="DD327" s="20">
        <v>0</v>
      </c>
    </row>
    <row r="328" spans="33:108" ht="15" thickBot="1" x14ac:dyDescent="0.35">
      <c r="AG328" s="19" t="s">
        <v>101</v>
      </c>
      <c r="AH328" s="20">
        <v>333389.59999999998</v>
      </c>
      <c r="AI328" s="20">
        <v>80</v>
      </c>
      <c r="AJ328" s="20">
        <v>17</v>
      </c>
      <c r="AK328" s="20">
        <v>166773.29999999999</v>
      </c>
      <c r="AL328" s="20">
        <v>499731.5</v>
      </c>
      <c r="AM328" s="20">
        <v>999991.4</v>
      </c>
      <c r="AN328" s="20">
        <v>1000000</v>
      </c>
      <c r="AO328" s="20">
        <v>8.6</v>
      </c>
      <c r="AP328" s="20">
        <v>0</v>
      </c>
      <c r="BD328" s="19" t="s">
        <v>101</v>
      </c>
      <c r="BE328" s="20">
        <v>599808.5</v>
      </c>
      <c r="BF328" s="20">
        <v>20</v>
      </c>
      <c r="BG328" s="20">
        <v>100092.8</v>
      </c>
      <c r="BH328" s="20">
        <v>300007</v>
      </c>
      <c r="BI328" s="20">
        <v>80.5</v>
      </c>
      <c r="BJ328" s="20">
        <v>1000008.8</v>
      </c>
      <c r="BK328" s="20">
        <v>1000000</v>
      </c>
      <c r="BL328" s="20">
        <v>-8.8000000000000007</v>
      </c>
      <c r="BM328" s="20">
        <v>0</v>
      </c>
      <c r="BT328" s="19" t="s">
        <v>103</v>
      </c>
      <c r="BU328" s="20">
        <v>374936.8</v>
      </c>
      <c r="BV328" s="20">
        <v>80</v>
      </c>
      <c r="BW328" s="20">
        <v>17</v>
      </c>
      <c r="BX328" s="20">
        <v>125165.3</v>
      </c>
      <c r="BY328" s="20">
        <v>499706.1</v>
      </c>
      <c r="BZ328" s="20">
        <v>112.5</v>
      </c>
      <c r="CA328" s="20">
        <v>1000017.7</v>
      </c>
      <c r="CB328" s="20">
        <v>1000000</v>
      </c>
      <c r="CC328" s="20">
        <v>-17.7</v>
      </c>
      <c r="CD328" s="20">
        <v>0</v>
      </c>
      <c r="CT328" s="19" t="s">
        <v>103</v>
      </c>
      <c r="CU328" s="20">
        <v>599719.30000000005</v>
      </c>
      <c r="CV328" s="20">
        <v>20</v>
      </c>
      <c r="CW328" s="20">
        <v>100085.8</v>
      </c>
      <c r="CX328" s="20">
        <v>300011.90000000002</v>
      </c>
      <c r="CY328" s="20">
        <v>118</v>
      </c>
      <c r="CZ328" s="20">
        <v>27.5</v>
      </c>
      <c r="DA328" s="20">
        <v>999982.6</v>
      </c>
      <c r="DB328" s="20">
        <v>1000000</v>
      </c>
      <c r="DC328" s="20">
        <v>17.399999999999999</v>
      </c>
      <c r="DD328" s="20">
        <v>0</v>
      </c>
    </row>
    <row r="329" spans="33:108" ht="15" thickBot="1" x14ac:dyDescent="0.35">
      <c r="AG329" s="19" t="s">
        <v>102</v>
      </c>
      <c r="AH329" s="20">
        <v>333396.59999999998</v>
      </c>
      <c r="AI329" s="20">
        <v>80</v>
      </c>
      <c r="AJ329" s="20">
        <v>17</v>
      </c>
      <c r="AK329" s="20">
        <v>166772.29999999999</v>
      </c>
      <c r="AL329" s="20">
        <v>499733.5</v>
      </c>
      <c r="AM329" s="20">
        <v>999999.4</v>
      </c>
      <c r="AN329" s="20">
        <v>1000000</v>
      </c>
      <c r="AO329" s="20">
        <v>0.6</v>
      </c>
      <c r="AP329" s="20">
        <v>0</v>
      </c>
      <c r="BD329" s="19" t="s">
        <v>102</v>
      </c>
      <c r="BE329" s="20">
        <v>599801.5</v>
      </c>
      <c r="BF329" s="20">
        <v>20</v>
      </c>
      <c r="BG329" s="20">
        <v>100092.8</v>
      </c>
      <c r="BH329" s="20">
        <v>300008</v>
      </c>
      <c r="BI329" s="20">
        <v>78.5</v>
      </c>
      <c r="BJ329" s="20">
        <v>1000000.8</v>
      </c>
      <c r="BK329" s="20">
        <v>1000000</v>
      </c>
      <c r="BL329" s="20">
        <v>-0.8</v>
      </c>
      <c r="BM329" s="20">
        <v>0</v>
      </c>
      <c r="BT329" s="19" t="s">
        <v>104</v>
      </c>
      <c r="BU329" s="20">
        <v>374939.8</v>
      </c>
      <c r="BV329" s="20">
        <v>80</v>
      </c>
      <c r="BW329" s="20">
        <v>17</v>
      </c>
      <c r="BX329" s="20">
        <v>125153.3</v>
      </c>
      <c r="BY329" s="20">
        <v>499718.6</v>
      </c>
      <c r="BZ329" s="20">
        <v>114.5</v>
      </c>
      <c r="CA329" s="20">
        <v>1000023.2</v>
      </c>
      <c r="CB329" s="20">
        <v>1000000</v>
      </c>
      <c r="CC329" s="20">
        <v>-23.2</v>
      </c>
      <c r="CD329" s="20">
        <v>0</v>
      </c>
      <c r="CT329" s="19" t="s">
        <v>104</v>
      </c>
      <c r="CU329" s="20">
        <v>599716.30000000005</v>
      </c>
      <c r="CV329" s="20">
        <v>20</v>
      </c>
      <c r="CW329" s="20">
        <v>100085.8</v>
      </c>
      <c r="CX329" s="20">
        <v>300023.90000000002</v>
      </c>
      <c r="CY329" s="20">
        <v>104</v>
      </c>
      <c r="CZ329" s="20">
        <v>25.5</v>
      </c>
      <c r="DA329" s="20">
        <v>999975.6</v>
      </c>
      <c r="DB329" s="20">
        <v>1000000</v>
      </c>
      <c r="DC329" s="20">
        <v>24.4</v>
      </c>
      <c r="DD329" s="20">
        <v>0</v>
      </c>
    </row>
    <row r="330" spans="33:108" ht="15" thickBot="1" x14ac:dyDescent="0.35">
      <c r="AG330" s="19" t="s">
        <v>103</v>
      </c>
      <c r="AH330" s="20">
        <v>333400.59999999998</v>
      </c>
      <c r="AI330" s="20">
        <v>80</v>
      </c>
      <c r="AJ330" s="20">
        <v>17</v>
      </c>
      <c r="AK330" s="20">
        <v>166781.79999999999</v>
      </c>
      <c r="AL330" s="20">
        <v>499732.5</v>
      </c>
      <c r="AM330" s="20">
        <v>1000011.9</v>
      </c>
      <c r="AN330" s="20">
        <v>1000000</v>
      </c>
      <c r="AO330" s="20">
        <v>-11.9</v>
      </c>
      <c r="AP330" s="20">
        <v>0</v>
      </c>
      <c r="BD330" s="19" t="s">
        <v>103</v>
      </c>
      <c r="BE330" s="20">
        <v>599797.5</v>
      </c>
      <c r="BF330" s="20">
        <v>20</v>
      </c>
      <c r="BG330" s="20">
        <v>100092.8</v>
      </c>
      <c r="BH330" s="20">
        <v>299998.5</v>
      </c>
      <c r="BI330" s="20">
        <v>79.5</v>
      </c>
      <c r="BJ330" s="20">
        <v>999988.3</v>
      </c>
      <c r="BK330" s="20">
        <v>1000000</v>
      </c>
      <c r="BL330" s="20">
        <v>11.7</v>
      </c>
      <c r="BM330" s="20">
        <v>0</v>
      </c>
      <c r="BT330" s="19" t="s">
        <v>105</v>
      </c>
      <c r="BU330" s="20">
        <v>374938.8</v>
      </c>
      <c r="BV330" s="20">
        <v>80</v>
      </c>
      <c r="BW330" s="20">
        <v>7</v>
      </c>
      <c r="BX330" s="20">
        <v>125143.8</v>
      </c>
      <c r="BY330" s="20">
        <v>499702.1</v>
      </c>
      <c r="BZ330" s="20">
        <v>125</v>
      </c>
      <c r="CA330" s="20">
        <v>999996.7</v>
      </c>
      <c r="CB330" s="20">
        <v>1000000</v>
      </c>
      <c r="CC330" s="20">
        <v>3.3</v>
      </c>
      <c r="CD330" s="20">
        <v>0</v>
      </c>
      <c r="CT330" s="19" t="s">
        <v>105</v>
      </c>
      <c r="CU330" s="20">
        <v>599717.30000000005</v>
      </c>
      <c r="CV330" s="20">
        <v>20</v>
      </c>
      <c r="CW330" s="20">
        <v>100093.8</v>
      </c>
      <c r="CX330" s="20">
        <v>300034.90000000002</v>
      </c>
      <c r="CY330" s="20">
        <v>122</v>
      </c>
      <c r="CZ330" s="20">
        <v>15</v>
      </c>
      <c r="DA330" s="20">
        <v>1000003.1</v>
      </c>
      <c r="DB330" s="20">
        <v>1000000</v>
      </c>
      <c r="DC330" s="20">
        <v>-3.1</v>
      </c>
      <c r="DD330" s="20">
        <v>0</v>
      </c>
    </row>
    <row r="331" spans="33:108" ht="15" thickBot="1" x14ac:dyDescent="0.35">
      <c r="AG331" s="19" t="s">
        <v>104</v>
      </c>
      <c r="AH331" s="20">
        <v>333407.09999999998</v>
      </c>
      <c r="AI331" s="20">
        <v>80</v>
      </c>
      <c r="AJ331" s="20">
        <v>17</v>
      </c>
      <c r="AK331" s="20">
        <v>166774.29999999999</v>
      </c>
      <c r="AL331" s="20">
        <v>499742</v>
      </c>
      <c r="AM331" s="20">
        <v>1000020.4</v>
      </c>
      <c r="AN331" s="20">
        <v>1000000</v>
      </c>
      <c r="AO331" s="20">
        <v>-20.399999999999999</v>
      </c>
      <c r="AP331" s="20">
        <v>0</v>
      </c>
      <c r="BD331" s="19" t="s">
        <v>104</v>
      </c>
      <c r="BE331" s="20">
        <v>599792</v>
      </c>
      <c r="BF331" s="20">
        <v>20</v>
      </c>
      <c r="BG331" s="20">
        <v>100092.8</v>
      </c>
      <c r="BH331" s="20">
        <v>300006</v>
      </c>
      <c r="BI331" s="20">
        <v>70</v>
      </c>
      <c r="BJ331" s="20">
        <v>999980.8</v>
      </c>
      <c r="BK331" s="20">
        <v>1000000</v>
      </c>
      <c r="BL331" s="20">
        <v>19.2</v>
      </c>
      <c r="BM331" s="20">
        <v>0</v>
      </c>
      <c r="BT331" s="19" t="s">
        <v>106</v>
      </c>
      <c r="BU331" s="20">
        <v>374965.3</v>
      </c>
      <c r="BV331" s="20">
        <v>80</v>
      </c>
      <c r="BW331" s="20">
        <v>7</v>
      </c>
      <c r="BX331" s="20">
        <v>125118.8</v>
      </c>
      <c r="BY331" s="20">
        <v>499704.1</v>
      </c>
      <c r="BZ331" s="20">
        <v>127</v>
      </c>
      <c r="CA331" s="20">
        <v>1000002.2</v>
      </c>
      <c r="CB331" s="20">
        <v>1000000</v>
      </c>
      <c r="CC331" s="20">
        <v>-2.2000000000000002</v>
      </c>
      <c r="CD331" s="20">
        <v>0</v>
      </c>
      <c r="CT331" s="19" t="s">
        <v>106</v>
      </c>
      <c r="CU331" s="20">
        <v>499772.5</v>
      </c>
      <c r="CV331" s="20">
        <v>20</v>
      </c>
      <c r="CW331" s="20">
        <v>100093.8</v>
      </c>
      <c r="CX331" s="20">
        <v>399978.7</v>
      </c>
      <c r="CY331" s="20">
        <v>120</v>
      </c>
      <c r="CZ331" s="20">
        <v>13</v>
      </c>
      <c r="DA331" s="20">
        <v>999998.1</v>
      </c>
      <c r="DB331" s="20">
        <v>1000000</v>
      </c>
      <c r="DC331" s="20">
        <v>1.9</v>
      </c>
      <c r="DD331" s="20">
        <v>0</v>
      </c>
    </row>
    <row r="332" spans="33:108" ht="15" thickBot="1" x14ac:dyDescent="0.35">
      <c r="AG332" s="19" t="s">
        <v>105</v>
      </c>
      <c r="AH332" s="20">
        <v>333406.09999999998</v>
      </c>
      <c r="AI332" s="20">
        <v>80</v>
      </c>
      <c r="AJ332" s="20">
        <v>7</v>
      </c>
      <c r="AK332" s="20">
        <v>166765.29999999999</v>
      </c>
      <c r="AL332" s="20">
        <v>499728.5</v>
      </c>
      <c r="AM332" s="20">
        <v>999986.9</v>
      </c>
      <c r="AN332" s="20">
        <v>1000000</v>
      </c>
      <c r="AO332" s="20">
        <v>13.1</v>
      </c>
      <c r="AP332" s="20">
        <v>0</v>
      </c>
      <c r="BD332" s="19" t="s">
        <v>105</v>
      </c>
      <c r="BE332" s="20">
        <v>599793</v>
      </c>
      <c r="BF332" s="20">
        <v>20</v>
      </c>
      <c r="BG332" s="20">
        <v>100100.8</v>
      </c>
      <c r="BH332" s="20">
        <v>300015</v>
      </c>
      <c r="BI332" s="20">
        <v>83.5</v>
      </c>
      <c r="BJ332" s="20">
        <v>1000012.3</v>
      </c>
      <c r="BK332" s="20">
        <v>1000000</v>
      </c>
      <c r="BL332" s="20">
        <v>-12.3</v>
      </c>
      <c r="BM332" s="20">
        <v>0</v>
      </c>
      <c r="BT332" s="19" t="s">
        <v>107</v>
      </c>
      <c r="BU332" s="20">
        <v>375004.3</v>
      </c>
      <c r="BV332" s="20">
        <v>47</v>
      </c>
      <c r="BW332" s="20">
        <v>7</v>
      </c>
      <c r="BX332" s="20">
        <v>125075.3</v>
      </c>
      <c r="BY332" s="20">
        <v>499739.6</v>
      </c>
      <c r="BZ332" s="20">
        <v>129</v>
      </c>
      <c r="CA332" s="20">
        <v>1000002.2</v>
      </c>
      <c r="CB332" s="20">
        <v>1000000</v>
      </c>
      <c r="CC332" s="20">
        <v>-2.2000000000000002</v>
      </c>
      <c r="CD332" s="20">
        <v>0</v>
      </c>
      <c r="CT332" s="19" t="s">
        <v>107</v>
      </c>
      <c r="CU332" s="20">
        <v>499760.5</v>
      </c>
      <c r="CV332" s="20">
        <v>34</v>
      </c>
      <c r="CW332" s="20">
        <v>100093.8</v>
      </c>
      <c r="CX332" s="20">
        <v>400019.20000000001</v>
      </c>
      <c r="CY332" s="20">
        <v>79.5</v>
      </c>
      <c r="CZ332" s="20">
        <v>11</v>
      </c>
      <c r="DA332" s="20">
        <v>999998.1</v>
      </c>
      <c r="DB332" s="20">
        <v>1000000</v>
      </c>
      <c r="DC332" s="20">
        <v>1.9</v>
      </c>
      <c r="DD332" s="20">
        <v>0</v>
      </c>
    </row>
    <row r="333" spans="33:108" ht="15" thickBot="1" x14ac:dyDescent="0.35">
      <c r="AG333" s="19" t="s">
        <v>106</v>
      </c>
      <c r="AH333" s="20">
        <v>500018</v>
      </c>
      <c r="AI333" s="20">
        <v>80</v>
      </c>
      <c r="AJ333" s="20">
        <v>7</v>
      </c>
      <c r="AK333" s="20">
        <v>166.5</v>
      </c>
      <c r="AL333" s="20">
        <v>499730.5</v>
      </c>
      <c r="AM333" s="20">
        <v>1000001.9</v>
      </c>
      <c r="AN333" s="20">
        <v>1000000</v>
      </c>
      <c r="AO333" s="20">
        <v>-1.9</v>
      </c>
      <c r="AP333" s="20">
        <v>0</v>
      </c>
      <c r="BD333" s="19" t="s">
        <v>106</v>
      </c>
      <c r="BE333" s="20">
        <v>499820.6</v>
      </c>
      <c r="BF333" s="20">
        <v>20</v>
      </c>
      <c r="BG333" s="20">
        <v>100100.8</v>
      </c>
      <c r="BH333" s="20">
        <v>399975.3</v>
      </c>
      <c r="BI333" s="20">
        <v>81.5</v>
      </c>
      <c r="BJ333" s="20">
        <v>999998.3</v>
      </c>
      <c r="BK333" s="20">
        <v>1000000</v>
      </c>
      <c r="BL333" s="20">
        <v>1.7</v>
      </c>
      <c r="BM333" s="20">
        <v>0</v>
      </c>
      <c r="BT333" s="19" t="s">
        <v>108</v>
      </c>
      <c r="BU333" s="20">
        <v>374994.3</v>
      </c>
      <c r="BV333" s="20">
        <v>47</v>
      </c>
      <c r="BW333" s="20">
        <v>7</v>
      </c>
      <c r="BX333" s="20">
        <v>125105.3</v>
      </c>
      <c r="BY333" s="20">
        <v>499717.6</v>
      </c>
      <c r="BZ333" s="20">
        <v>131</v>
      </c>
      <c r="CA333" s="20">
        <v>1000002.2</v>
      </c>
      <c r="CB333" s="20">
        <v>1000000</v>
      </c>
      <c r="CC333" s="20">
        <v>-2.2000000000000002</v>
      </c>
      <c r="CD333" s="20">
        <v>0</v>
      </c>
      <c r="CT333" s="19" t="s">
        <v>108</v>
      </c>
      <c r="CU333" s="20">
        <v>499761.5</v>
      </c>
      <c r="CV333" s="20">
        <v>34</v>
      </c>
      <c r="CW333" s="20">
        <v>100093.8</v>
      </c>
      <c r="CX333" s="20">
        <v>399994.2</v>
      </c>
      <c r="CY333" s="20">
        <v>105</v>
      </c>
      <c r="CZ333" s="20">
        <v>9</v>
      </c>
      <c r="DA333" s="20">
        <v>999997.6</v>
      </c>
      <c r="DB333" s="20">
        <v>1000000</v>
      </c>
      <c r="DC333" s="20">
        <v>2.4</v>
      </c>
      <c r="DD333" s="20">
        <v>0</v>
      </c>
    </row>
    <row r="334" spans="33:108" ht="15" thickBot="1" x14ac:dyDescent="0.35">
      <c r="AG334" s="19" t="s">
        <v>107</v>
      </c>
      <c r="AH334" s="20">
        <v>500051.5</v>
      </c>
      <c r="AI334" s="20">
        <v>47</v>
      </c>
      <c r="AJ334" s="20">
        <v>7</v>
      </c>
      <c r="AK334" s="20">
        <v>137.5</v>
      </c>
      <c r="AL334" s="20">
        <v>499759</v>
      </c>
      <c r="AM334" s="20">
        <v>1000001.9</v>
      </c>
      <c r="AN334" s="20">
        <v>1000000</v>
      </c>
      <c r="AO334" s="20">
        <v>-1.9</v>
      </c>
      <c r="AP334" s="20">
        <v>0</v>
      </c>
      <c r="BD334" s="19" t="s">
        <v>107</v>
      </c>
      <c r="BE334" s="20">
        <v>499806.1</v>
      </c>
      <c r="BF334" s="20">
        <v>34</v>
      </c>
      <c r="BG334" s="20">
        <v>100100.8</v>
      </c>
      <c r="BH334" s="20">
        <v>400004.3</v>
      </c>
      <c r="BI334" s="20">
        <v>53</v>
      </c>
      <c r="BJ334" s="20">
        <v>999998.3</v>
      </c>
      <c r="BK334" s="20">
        <v>1000000</v>
      </c>
      <c r="BL334" s="20">
        <v>1.7</v>
      </c>
      <c r="BM334" s="20">
        <v>0</v>
      </c>
      <c r="BT334" s="19" t="s">
        <v>109</v>
      </c>
      <c r="BU334" s="20">
        <v>500026.1</v>
      </c>
      <c r="BV334" s="20">
        <v>45</v>
      </c>
      <c r="BW334" s="20">
        <v>7</v>
      </c>
      <c r="BX334" s="20">
        <v>47.5</v>
      </c>
      <c r="BY334" s="20">
        <v>499791.6</v>
      </c>
      <c r="BZ334" s="20">
        <v>133</v>
      </c>
      <c r="CA334" s="20">
        <v>1000050.2</v>
      </c>
      <c r="CB334" s="20">
        <v>1000000</v>
      </c>
      <c r="CC334" s="20">
        <v>-50.2</v>
      </c>
      <c r="CD334" s="20">
        <v>-0.01</v>
      </c>
      <c r="CT334" s="19" t="s">
        <v>109</v>
      </c>
      <c r="CU334" s="20">
        <v>499678.5</v>
      </c>
      <c r="CV334" s="20">
        <v>38</v>
      </c>
      <c r="CW334" s="20">
        <v>100093.8</v>
      </c>
      <c r="CX334" s="20">
        <v>400108.2</v>
      </c>
      <c r="CY334" s="20">
        <v>26</v>
      </c>
      <c r="CZ334" s="20">
        <v>7</v>
      </c>
      <c r="DA334" s="20">
        <v>999951.6</v>
      </c>
      <c r="DB334" s="20">
        <v>1000000</v>
      </c>
      <c r="DC334" s="20">
        <v>48.4</v>
      </c>
      <c r="DD334" s="20">
        <v>0</v>
      </c>
    </row>
    <row r="335" spans="33:108" ht="15" thickBot="1" x14ac:dyDescent="0.35">
      <c r="AG335" s="19" t="s">
        <v>108</v>
      </c>
      <c r="AH335" s="20">
        <v>500050.5</v>
      </c>
      <c r="AI335" s="20">
        <v>47</v>
      </c>
      <c r="AJ335" s="20">
        <v>7</v>
      </c>
      <c r="AK335" s="20">
        <v>156.5</v>
      </c>
      <c r="AL335" s="20">
        <v>499741</v>
      </c>
      <c r="AM335" s="20">
        <v>1000001.9</v>
      </c>
      <c r="AN335" s="20">
        <v>1000000</v>
      </c>
      <c r="AO335" s="20">
        <v>-1.9</v>
      </c>
      <c r="AP335" s="20">
        <v>0</v>
      </c>
      <c r="BD335" s="19" t="s">
        <v>108</v>
      </c>
      <c r="BE335" s="20">
        <v>499807.1</v>
      </c>
      <c r="BF335" s="20">
        <v>34</v>
      </c>
      <c r="BG335" s="20">
        <v>100100.8</v>
      </c>
      <c r="BH335" s="20">
        <v>399985.3</v>
      </c>
      <c r="BI335" s="20">
        <v>71</v>
      </c>
      <c r="BJ335" s="20">
        <v>999998.3</v>
      </c>
      <c r="BK335" s="20">
        <v>1000000</v>
      </c>
      <c r="BL335" s="20">
        <v>1.7</v>
      </c>
      <c r="BM335" s="20">
        <v>0</v>
      </c>
      <c r="BT335" s="19" t="s">
        <v>110</v>
      </c>
      <c r="BU335" s="20">
        <v>500024.1</v>
      </c>
      <c r="BV335" s="20">
        <v>45</v>
      </c>
      <c r="BW335" s="20">
        <v>7</v>
      </c>
      <c r="BX335" s="20">
        <v>30.5</v>
      </c>
      <c r="BY335" s="20">
        <v>499723.1</v>
      </c>
      <c r="BZ335" s="20">
        <v>135</v>
      </c>
      <c r="CA335" s="20">
        <v>999964.7</v>
      </c>
      <c r="CB335" s="20">
        <v>1000000</v>
      </c>
      <c r="CC335" s="20">
        <v>35.299999999999997</v>
      </c>
      <c r="CD335" s="20">
        <v>0</v>
      </c>
      <c r="CT335" s="19" t="s">
        <v>110</v>
      </c>
      <c r="CU335" s="20">
        <v>499680.5</v>
      </c>
      <c r="CV335" s="20">
        <v>38</v>
      </c>
      <c r="CW335" s="20">
        <v>100093.8</v>
      </c>
      <c r="CX335" s="20">
        <v>400123.7</v>
      </c>
      <c r="CY335" s="20">
        <v>94.5</v>
      </c>
      <c r="CZ335" s="20">
        <v>5</v>
      </c>
      <c r="DA335" s="20">
        <v>1000035.6</v>
      </c>
      <c r="DB335" s="20">
        <v>1000000</v>
      </c>
      <c r="DC335" s="20">
        <v>-35.6</v>
      </c>
      <c r="DD335" s="20">
        <v>0</v>
      </c>
    </row>
    <row r="336" spans="33:108" ht="15" thickBot="1" x14ac:dyDescent="0.35">
      <c r="AG336" s="19" t="s">
        <v>109</v>
      </c>
      <c r="AH336" s="20">
        <v>500156</v>
      </c>
      <c r="AI336" s="20">
        <v>45</v>
      </c>
      <c r="AJ336" s="20">
        <v>7</v>
      </c>
      <c r="AK336" s="20">
        <v>32.5</v>
      </c>
      <c r="AL336" s="20">
        <v>499803</v>
      </c>
      <c r="AM336" s="20">
        <v>1000043.4</v>
      </c>
      <c r="AN336" s="20">
        <v>1000000</v>
      </c>
      <c r="AO336" s="20">
        <v>-43.4</v>
      </c>
      <c r="AP336" s="20">
        <v>0</v>
      </c>
      <c r="BD336" s="19" t="s">
        <v>109</v>
      </c>
      <c r="BE336" s="20">
        <v>499736.6</v>
      </c>
      <c r="BF336" s="20">
        <v>38</v>
      </c>
      <c r="BG336" s="20">
        <v>100100.8</v>
      </c>
      <c r="BH336" s="20">
        <v>400075.3</v>
      </c>
      <c r="BI336" s="20">
        <v>9</v>
      </c>
      <c r="BJ336" s="20">
        <v>999959.8</v>
      </c>
      <c r="BK336" s="20">
        <v>1000000</v>
      </c>
      <c r="BL336" s="20">
        <v>40.200000000000003</v>
      </c>
      <c r="BM336" s="20">
        <v>0</v>
      </c>
      <c r="BT336" s="19" t="s">
        <v>111</v>
      </c>
      <c r="BU336" s="20">
        <v>500025.1</v>
      </c>
      <c r="BV336" s="20">
        <v>45</v>
      </c>
      <c r="BW336" s="20">
        <v>7</v>
      </c>
      <c r="BX336" s="20">
        <v>31.5</v>
      </c>
      <c r="BY336" s="20">
        <v>499749.6</v>
      </c>
      <c r="BZ336" s="20">
        <v>137</v>
      </c>
      <c r="CA336" s="20">
        <v>999995.2</v>
      </c>
      <c r="CB336" s="20">
        <v>1000000</v>
      </c>
      <c r="CC336" s="20">
        <v>4.8</v>
      </c>
      <c r="CD336" s="20">
        <v>0</v>
      </c>
      <c r="CT336" s="19" t="s">
        <v>111</v>
      </c>
      <c r="CU336" s="20">
        <v>499679.5</v>
      </c>
      <c r="CV336" s="20">
        <v>38</v>
      </c>
      <c r="CW336" s="20">
        <v>100093.8</v>
      </c>
      <c r="CX336" s="20">
        <v>400122.7</v>
      </c>
      <c r="CY336" s="20">
        <v>69.5</v>
      </c>
      <c r="CZ336" s="20">
        <v>3</v>
      </c>
      <c r="DA336" s="20">
        <v>1000006.6</v>
      </c>
      <c r="DB336" s="20">
        <v>1000000</v>
      </c>
      <c r="DC336" s="20">
        <v>-6.6</v>
      </c>
      <c r="DD336" s="20">
        <v>0</v>
      </c>
    </row>
    <row r="337" spans="33:108" ht="15" thickBot="1" x14ac:dyDescent="0.35">
      <c r="AG337" s="19" t="s">
        <v>110</v>
      </c>
      <c r="AH337" s="20">
        <v>500154</v>
      </c>
      <c r="AI337" s="20">
        <v>45</v>
      </c>
      <c r="AJ337" s="20">
        <v>7</v>
      </c>
      <c r="AK337" s="20">
        <v>16.5</v>
      </c>
      <c r="AL337" s="20">
        <v>499744</v>
      </c>
      <c r="AM337" s="20">
        <v>999966.4</v>
      </c>
      <c r="AN337" s="20">
        <v>1000000</v>
      </c>
      <c r="AO337" s="20">
        <v>33.6</v>
      </c>
      <c r="AP337" s="20">
        <v>0</v>
      </c>
      <c r="BD337" s="19" t="s">
        <v>110</v>
      </c>
      <c r="BE337" s="20">
        <v>499738.6</v>
      </c>
      <c r="BF337" s="20">
        <v>38</v>
      </c>
      <c r="BG337" s="20">
        <v>100100.8</v>
      </c>
      <c r="BH337" s="20">
        <v>400088.3</v>
      </c>
      <c r="BI337" s="20">
        <v>68</v>
      </c>
      <c r="BJ337" s="20">
        <v>1000033.8</v>
      </c>
      <c r="BK337" s="20">
        <v>1000000</v>
      </c>
      <c r="BL337" s="20">
        <v>-33.799999999999997</v>
      </c>
      <c r="BM337" s="20">
        <v>0</v>
      </c>
      <c r="BT337" s="19" t="s">
        <v>112</v>
      </c>
      <c r="BU337" s="20">
        <v>500027.1</v>
      </c>
      <c r="BV337" s="20">
        <v>45</v>
      </c>
      <c r="BW337" s="20">
        <v>7</v>
      </c>
      <c r="BX337" s="20">
        <v>34.5</v>
      </c>
      <c r="BY337" s="20">
        <v>499796.6</v>
      </c>
      <c r="BZ337" s="20">
        <v>139</v>
      </c>
      <c r="CA337" s="20">
        <v>1000049.2</v>
      </c>
      <c r="CB337" s="20">
        <v>1000000</v>
      </c>
      <c r="CC337" s="20">
        <v>-49.2</v>
      </c>
      <c r="CD337" s="20">
        <v>0</v>
      </c>
      <c r="CT337" s="19" t="s">
        <v>112</v>
      </c>
      <c r="CU337" s="20">
        <v>499677.5</v>
      </c>
      <c r="CV337" s="20">
        <v>38</v>
      </c>
      <c r="CW337" s="20">
        <v>100093.8</v>
      </c>
      <c r="CX337" s="20">
        <v>400119.7</v>
      </c>
      <c r="CY337" s="20">
        <v>21</v>
      </c>
      <c r="CZ337" s="20">
        <v>1</v>
      </c>
      <c r="DA337" s="20">
        <v>999951.1</v>
      </c>
      <c r="DB337" s="20">
        <v>1000000</v>
      </c>
      <c r="DC337" s="20">
        <v>48.9</v>
      </c>
      <c r="DD337" s="20">
        <v>0</v>
      </c>
    </row>
    <row r="338" spans="33:108" ht="15" thickBot="1" x14ac:dyDescent="0.35">
      <c r="AG338" s="19" t="s">
        <v>111</v>
      </c>
      <c r="AH338" s="20">
        <v>500155</v>
      </c>
      <c r="AI338" s="20">
        <v>45</v>
      </c>
      <c r="AJ338" s="20">
        <v>7</v>
      </c>
      <c r="AK338" s="20">
        <v>17.5</v>
      </c>
      <c r="AL338" s="20">
        <v>499769</v>
      </c>
      <c r="AM338" s="20">
        <v>999993.4</v>
      </c>
      <c r="AN338" s="20">
        <v>1000000</v>
      </c>
      <c r="AO338" s="20">
        <v>6.6</v>
      </c>
      <c r="AP338" s="20">
        <v>0</v>
      </c>
      <c r="BD338" s="19" t="s">
        <v>111</v>
      </c>
      <c r="BE338" s="20">
        <v>499737.59999999998</v>
      </c>
      <c r="BF338" s="20">
        <v>38</v>
      </c>
      <c r="BG338" s="20">
        <v>100100.8</v>
      </c>
      <c r="BH338" s="20">
        <v>400087.3</v>
      </c>
      <c r="BI338" s="20">
        <v>43</v>
      </c>
      <c r="BJ338" s="20">
        <v>1000006.8</v>
      </c>
      <c r="BK338" s="20">
        <v>1000000</v>
      </c>
      <c r="BL338" s="20">
        <v>-6.8</v>
      </c>
      <c r="BM338" s="20">
        <v>0</v>
      </c>
    </row>
    <row r="339" spans="33:108" ht="15" thickBot="1" x14ac:dyDescent="0.35">
      <c r="AG339" s="19" t="s">
        <v>112</v>
      </c>
      <c r="AH339" s="20">
        <v>500157</v>
      </c>
      <c r="AI339" s="20">
        <v>45</v>
      </c>
      <c r="AJ339" s="20">
        <v>7</v>
      </c>
      <c r="AK339" s="20">
        <v>20.5</v>
      </c>
      <c r="AL339" s="20">
        <v>499808</v>
      </c>
      <c r="AM339" s="20">
        <v>1000037.4</v>
      </c>
      <c r="AN339" s="20">
        <v>1000000</v>
      </c>
      <c r="AO339" s="20">
        <v>-37.4</v>
      </c>
      <c r="AP339" s="20">
        <v>0</v>
      </c>
      <c r="BD339" s="19" t="s">
        <v>112</v>
      </c>
      <c r="BE339" s="20">
        <v>499735.6</v>
      </c>
      <c r="BF339" s="20">
        <v>38</v>
      </c>
      <c r="BG339" s="20">
        <v>100100.8</v>
      </c>
      <c r="BH339" s="20">
        <v>400084.3</v>
      </c>
      <c r="BI339" s="20">
        <v>4</v>
      </c>
      <c r="BJ339" s="20">
        <v>999962.8</v>
      </c>
      <c r="BK339" s="20">
        <v>1000000</v>
      </c>
      <c r="BL339" s="20">
        <v>37.200000000000003</v>
      </c>
      <c r="BM339" s="20">
        <v>0</v>
      </c>
      <c r="BT339" s="21" t="s">
        <v>557</v>
      </c>
      <c r="BU339" s="22">
        <v>1625271.1</v>
      </c>
      <c r="CT339" s="21" t="s">
        <v>557</v>
      </c>
      <c r="CU339" s="22">
        <v>1400290.3</v>
      </c>
    </row>
    <row r="340" spans="33:108" ht="15" thickBot="1" x14ac:dyDescent="0.35">
      <c r="BT340" s="21" t="s">
        <v>558</v>
      </c>
      <c r="BU340" s="22">
        <v>499702.1</v>
      </c>
      <c r="CT340" s="21" t="s">
        <v>558</v>
      </c>
      <c r="CU340" s="22">
        <v>499677.5</v>
      </c>
    </row>
    <row r="341" spans="33:108" ht="15" thickBot="1" x14ac:dyDescent="0.35">
      <c r="AG341" s="21" t="s">
        <v>557</v>
      </c>
      <c r="AH341" s="22">
        <v>1666917.8</v>
      </c>
      <c r="BD341" s="21" t="s">
        <v>557</v>
      </c>
      <c r="BE341" s="22">
        <v>1400220.5</v>
      </c>
      <c r="BT341" s="21" t="s">
        <v>559</v>
      </c>
      <c r="BU341" s="22">
        <v>80999996.200000003</v>
      </c>
      <c r="CT341" s="21" t="s">
        <v>559</v>
      </c>
      <c r="CU341" s="22">
        <v>81000002.099999994</v>
      </c>
    </row>
    <row r="342" spans="33:108" ht="15" thickBot="1" x14ac:dyDescent="0.35">
      <c r="AG342" s="21" t="s">
        <v>558</v>
      </c>
      <c r="AH342" s="22">
        <v>499728.5</v>
      </c>
      <c r="BD342" s="21" t="s">
        <v>558</v>
      </c>
      <c r="BE342" s="22">
        <v>499735.6</v>
      </c>
      <c r="BT342" s="21" t="s">
        <v>560</v>
      </c>
      <c r="BU342" s="22">
        <v>81000000</v>
      </c>
      <c r="CT342" s="21" t="s">
        <v>560</v>
      </c>
      <c r="CU342" s="22">
        <v>81000000</v>
      </c>
    </row>
    <row r="343" spans="33:108" ht="15" thickBot="1" x14ac:dyDescent="0.35">
      <c r="AG343" s="21" t="s">
        <v>559</v>
      </c>
      <c r="AH343" s="22">
        <v>80999996.900000006</v>
      </c>
      <c r="BD343" s="21" t="s">
        <v>559</v>
      </c>
      <c r="BE343" s="22">
        <v>81000002.299999997</v>
      </c>
      <c r="BT343" s="21" t="s">
        <v>561</v>
      </c>
      <c r="BU343" s="22">
        <v>-3.8</v>
      </c>
      <c r="CT343" s="21" t="s">
        <v>561</v>
      </c>
      <c r="CU343" s="22">
        <v>2.1</v>
      </c>
    </row>
    <row r="344" spans="33:108" ht="20.399999999999999" thickBot="1" x14ac:dyDescent="0.35">
      <c r="AG344" s="21" t="s">
        <v>560</v>
      </c>
      <c r="AH344" s="22">
        <v>81000000</v>
      </c>
      <c r="BD344" s="21" t="s">
        <v>560</v>
      </c>
      <c r="BE344" s="22">
        <v>81000000</v>
      </c>
      <c r="BT344" s="21" t="s">
        <v>562</v>
      </c>
      <c r="BU344" s="22"/>
      <c r="CT344" s="21" t="s">
        <v>562</v>
      </c>
      <c r="CU344" s="22"/>
    </row>
    <row r="345" spans="33:108" ht="20.399999999999999" thickBot="1" x14ac:dyDescent="0.35">
      <c r="AG345" s="21" t="s">
        <v>561</v>
      </c>
      <c r="AH345" s="22">
        <v>-3.1</v>
      </c>
      <c r="BD345" s="21" t="s">
        <v>561</v>
      </c>
      <c r="BE345" s="22">
        <v>2.2999999999999998</v>
      </c>
      <c r="BT345" s="21" t="s">
        <v>563</v>
      </c>
      <c r="BU345" s="22"/>
      <c r="CT345" s="21" t="s">
        <v>563</v>
      </c>
      <c r="CU345" s="22"/>
    </row>
    <row r="346" spans="33:108" ht="20.399999999999999" thickBot="1" x14ac:dyDescent="0.35">
      <c r="AG346" s="21" t="s">
        <v>562</v>
      </c>
      <c r="AH346" s="22"/>
      <c r="BD346" s="21" t="s">
        <v>562</v>
      </c>
      <c r="BE346" s="22"/>
      <c r="BT346" s="21" t="s">
        <v>564</v>
      </c>
      <c r="BU346" s="22">
        <v>0</v>
      </c>
      <c r="CT346" s="21" t="s">
        <v>564</v>
      </c>
      <c r="CU346" s="22">
        <v>0</v>
      </c>
    </row>
    <row r="347" spans="33:108" ht="20.399999999999999" thickBot="1" x14ac:dyDescent="0.35">
      <c r="AG347" s="21" t="s">
        <v>563</v>
      </c>
      <c r="AH347" s="22"/>
      <c r="BD347" s="21" t="s">
        <v>563</v>
      </c>
      <c r="BE347" s="22"/>
    </row>
    <row r="348" spans="33:108" ht="15" thickBot="1" x14ac:dyDescent="0.35">
      <c r="AG348" s="21" t="s">
        <v>564</v>
      </c>
      <c r="AH348" s="22">
        <v>0</v>
      </c>
      <c r="BD348" s="21" t="s">
        <v>564</v>
      </c>
      <c r="BE348" s="22">
        <v>0</v>
      </c>
      <c r="BT348" s="2" t="s">
        <v>565</v>
      </c>
      <c r="CT348" s="2" t="s">
        <v>565</v>
      </c>
    </row>
    <row r="350" spans="33:108" x14ac:dyDescent="0.3">
      <c r="AG350" s="2" t="s">
        <v>565</v>
      </c>
      <c r="BD350" s="2" t="s">
        <v>565</v>
      </c>
      <c r="BT350" s="4" t="s">
        <v>1998</v>
      </c>
      <c r="CT350" s="4" t="s">
        <v>1998</v>
      </c>
    </row>
    <row r="351" spans="33:108" x14ac:dyDescent="0.3">
      <c r="BT351" s="4" t="s">
        <v>989</v>
      </c>
      <c r="CT351" s="4" t="s">
        <v>2333</v>
      </c>
    </row>
    <row r="352" spans="33:108" x14ac:dyDescent="0.3">
      <c r="AG352" s="4" t="s">
        <v>566</v>
      </c>
      <c r="BD352" s="4" t="s">
        <v>566</v>
      </c>
    </row>
    <row r="353" spans="33:56" x14ac:dyDescent="0.3">
      <c r="AG353" s="4" t="s">
        <v>567</v>
      </c>
      <c r="BD353" s="4" t="s">
        <v>790</v>
      </c>
    </row>
  </sheetData>
  <phoneticPr fontId="11" type="noConversion"/>
  <conditionalFormatting sqref="AD14:AD9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G350" r:id="rId1" display="https://miau.my-x.hu/myx-free/coco/test/594009020210226104252.html" xr:uid="{9CDE48DD-AEDE-4269-807D-23DFE7343AE5}"/>
    <hyperlink ref="BD350" r:id="rId2" display="https://miau.my-x.hu/myx-free/coco/test/526231720210226123441.html" xr:uid="{D409E4C2-1294-47C8-ABB5-F1728FAEB6DF}"/>
    <hyperlink ref="A2" r:id="rId3" xr:uid="{A5FCAFAB-51D9-42BA-8148-798FAE595A1A}"/>
    <hyperlink ref="A1" r:id="rId4" xr:uid="{6BB6900E-08E5-426E-8AB7-3429771A1328}"/>
    <hyperlink ref="BT348" r:id="rId5" display="https://miau.my-x.hu/myx-free/coco/test/100679920210305113644.html" xr:uid="{452186DE-DAB6-4078-BBD1-890EC9AC3B64}"/>
    <hyperlink ref="CT348" r:id="rId6" display="https://miau.my-x.hu/myx-free/coco/test/347755420210305113824.html" xr:uid="{D1831D0B-55FD-405D-883B-393D22991C02}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804C-EC7A-4685-A8B2-38CD9D1DF86C}">
  <dimension ref="A1:BM353"/>
  <sheetViews>
    <sheetView zoomScale="60" zoomScaleNormal="60" workbookViewId="0">
      <selection activeCell="E16" sqref="E16"/>
    </sheetView>
  </sheetViews>
  <sheetFormatPr defaultRowHeight="14.4" x14ac:dyDescent="0.3"/>
  <cols>
    <col min="3" max="3" width="10.77734375" bestFit="1" customWidth="1"/>
    <col min="4" max="4" width="8.77734375" bestFit="1" customWidth="1"/>
    <col min="5" max="5" width="8.77734375" customWidth="1"/>
  </cols>
  <sheetData>
    <row r="1" spans="1:65" x14ac:dyDescent="0.3">
      <c r="A1" s="2" t="s">
        <v>793</v>
      </c>
    </row>
    <row r="2" spans="1:65" x14ac:dyDescent="0.3">
      <c r="A2" s="2" t="s">
        <v>792</v>
      </c>
    </row>
    <row r="3" spans="1:65" ht="18" x14ac:dyDescent="0.3">
      <c r="A3" t="s">
        <v>17</v>
      </c>
      <c r="B3">
        <f>CORREL(C6:C104,D6:D104)</f>
        <v>-0.62955912461513197</v>
      </c>
      <c r="C3" t="s">
        <v>795</v>
      </c>
      <c r="D3" s="24" t="s">
        <v>796</v>
      </c>
      <c r="E3" t="s">
        <v>795</v>
      </c>
      <c r="P3">
        <v>1</v>
      </c>
      <c r="Q3">
        <v>1</v>
      </c>
      <c r="R3">
        <v>1</v>
      </c>
      <c r="S3">
        <v>1</v>
      </c>
      <c r="T3">
        <v>1</v>
      </c>
      <c r="AE3" s="15"/>
      <c r="BB3" s="15"/>
    </row>
    <row r="4" spans="1:65" x14ac:dyDescent="0.3">
      <c r="A4" t="s">
        <v>0</v>
      </c>
      <c r="B4" t="s">
        <v>1</v>
      </c>
      <c r="C4" t="s">
        <v>794</v>
      </c>
      <c r="D4" t="s">
        <v>794</v>
      </c>
      <c r="E4" t="s">
        <v>2338</v>
      </c>
      <c r="F4" t="s">
        <v>2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V4" t="s">
        <v>569</v>
      </c>
      <c r="W4" t="s">
        <v>570</v>
      </c>
      <c r="X4" t="s">
        <v>571</v>
      </c>
      <c r="Y4" t="s">
        <v>572</v>
      </c>
      <c r="Z4" t="s">
        <v>573</v>
      </c>
      <c r="AA4" t="s">
        <v>574</v>
      </c>
      <c r="AE4" s="16"/>
      <c r="BB4" s="16"/>
    </row>
    <row r="5" spans="1:65" x14ac:dyDescent="0.3">
      <c r="A5">
        <v>1</v>
      </c>
      <c r="B5">
        <v>23</v>
      </c>
    </row>
    <row r="6" spans="1:65" ht="87" customHeight="1" x14ac:dyDescent="0.3">
      <c r="A6">
        <v>2</v>
      </c>
      <c r="B6">
        <v>27</v>
      </c>
    </row>
    <row r="7" spans="1:65" ht="18" x14ac:dyDescent="0.3">
      <c r="A7">
        <v>3</v>
      </c>
      <c r="B7">
        <v>30</v>
      </c>
      <c r="AE7" s="17" t="s">
        <v>18</v>
      </c>
      <c r="AF7" s="18">
        <v>4534180</v>
      </c>
      <c r="AG7" s="17" t="s">
        <v>19</v>
      </c>
      <c r="AH7" s="18">
        <v>81</v>
      </c>
      <c r="AI7" s="17" t="s">
        <v>20</v>
      </c>
      <c r="AJ7" s="18">
        <v>5</v>
      </c>
      <c r="AK7" s="17" t="s">
        <v>21</v>
      </c>
      <c r="AL7" s="18">
        <v>81</v>
      </c>
      <c r="AM7" s="17" t="s">
        <v>22</v>
      </c>
      <c r="AN7" s="18">
        <v>0</v>
      </c>
      <c r="AO7" s="17" t="s">
        <v>23</v>
      </c>
      <c r="AP7" s="18" t="s">
        <v>797</v>
      </c>
      <c r="BB7" s="17" t="s">
        <v>18</v>
      </c>
      <c r="BC7" s="18">
        <v>6223958</v>
      </c>
      <c r="BD7" s="17" t="s">
        <v>19</v>
      </c>
      <c r="BE7" s="18">
        <v>81</v>
      </c>
      <c r="BF7" s="17" t="s">
        <v>20</v>
      </c>
      <c r="BG7" s="18">
        <v>5</v>
      </c>
      <c r="BH7" s="17" t="s">
        <v>21</v>
      </c>
      <c r="BI7" s="18">
        <v>81</v>
      </c>
      <c r="BJ7" s="17" t="s">
        <v>22</v>
      </c>
      <c r="BK7" s="18">
        <v>0</v>
      </c>
      <c r="BL7" s="17" t="s">
        <v>23</v>
      </c>
      <c r="BM7" s="18" t="s">
        <v>1179</v>
      </c>
    </row>
    <row r="8" spans="1:65" ht="18.600000000000001" thickBot="1" x14ac:dyDescent="0.35">
      <c r="A8">
        <v>4</v>
      </c>
      <c r="B8">
        <v>24</v>
      </c>
      <c r="AE8" s="15"/>
      <c r="BB8" s="15"/>
    </row>
    <row r="9" spans="1:65" ht="15" thickBot="1" x14ac:dyDescent="0.35">
      <c r="A9">
        <v>5</v>
      </c>
      <c r="B9">
        <v>23</v>
      </c>
      <c r="AE9" s="19" t="s">
        <v>25</v>
      </c>
      <c r="AF9" s="19" t="s">
        <v>26</v>
      </c>
      <c r="AG9" s="19" t="s">
        <v>27</v>
      </c>
      <c r="AH9" s="19" t="s">
        <v>28</v>
      </c>
      <c r="AI9" s="19" t="s">
        <v>29</v>
      </c>
      <c r="AJ9" s="19" t="s">
        <v>30</v>
      </c>
      <c r="AK9" s="19" t="s">
        <v>31</v>
      </c>
      <c r="BB9" s="19" t="s">
        <v>25</v>
      </c>
      <c r="BC9" s="19" t="s">
        <v>26</v>
      </c>
      <c r="BD9" s="19" t="s">
        <v>27</v>
      </c>
      <c r="BE9" s="19" t="s">
        <v>28</v>
      </c>
      <c r="BF9" s="19" t="s">
        <v>29</v>
      </c>
      <c r="BG9" s="19" t="s">
        <v>30</v>
      </c>
      <c r="BH9" s="19" t="s">
        <v>31</v>
      </c>
    </row>
    <row r="10" spans="1:65" ht="15" thickBot="1" x14ac:dyDescent="0.35">
      <c r="A10">
        <v>6</v>
      </c>
      <c r="B10">
        <v>28</v>
      </c>
      <c r="AE10" s="19" t="s">
        <v>32</v>
      </c>
      <c r="AF10" s="20">
        <v>32</v>
      </c>
      <c r="AG10" s="20">
        <v>32</v>
      </c>
      <c r="AH10" s="20">
        <v>1</v>
      </c>
      <c r="AI10" s="20">
        <v>33</v>
      </c>
      <c r="AJ10" s="20">
        <v>1</v>
      </c>
      <c r="AK10" s="20">
        <v>1000000</v>
      </c>
      <c r="AQ10">
        <f>RANK(AF10,AF$10:AF$90,0)</f>
        <v>50</v>
      </c>
      <c r="AR10">
        <f t="shared" ref="AR10:AU73" si="0">RANK(AG10,AG$10:AG$90,0)</f>
        <v>1</v>
      </c>
      <c r="AS10">
        <f t="shared" si="0"/>
        <v>19</v>
      </c>
      <c r="AT10">
        <f t="shared" si="0"/>
        <v>49</v>
      </c>
      <c r="AU10">
        <f t="shared" si="0"/>
        <v>81</v>
      </c>
      <c r="AV10">
        <f>AK10</f>
        <v>1000000</v>
      </c>
      <c r="BB10" s="19" t="s">
        <v>32</v>
      </c>
      <c r="BC10" s="20">
        <v>50</v>
      </c>
      <c r="BD10" s="20">
        <v>1</v>
      </c>
      <c r="BE10" s="20">
        <v>19</v>
      </c>
      <c r="BF10" s="20">
        <v>49</v>
      </c>
      <c r="BG10" s="20">
        <v>81</v>
      </c>
      <c r="BH10" s="20">
        <v>1000000</v>
      </c>
    </row>
    <row r="11" spans="1:65" ht="15" thickBot="1" x14ac:dyDescent="0.35">
      <c r="A11">
        <v>7</v>
      </c>
      <c r="B11">
        <v>20</v>
      </c>
      <c r="AE11" s="19" t="s">
        <v>33</v>
      </c>
      <c r="AF11" s="20">
        <v>38</v>
      </c>
      <c r="AG11" s="20">
        <v>32</v>
      </c>
      <c r="AH11" s="20">
        <v>1</v>
      </c>
      <c r="AI11" s="20">
        <v>32</v>
      </c>
      <c r="AJ11" s="20">
        <v>7</v>
      </c>
      <c r="AK11" s="20">
        <v>1000000</v>
      </c>
      <c r="AQ11">
        <f t="shared" ref="AQ11:AT74" si="1">RANK(AF11,AF$10:AF$90,0)</f>
        <v>44</v>
      </c>
      <c r="AR11">
        <f t="shared" si="0"/>
        <v>1</v>
      </c>
      <c r="AS11">
        <f t="shared" si="0"/>
        <v>19</v>
      </c>
      <c r="AT11">
        <f t="shared" si="0"/>
        <v>50</v>
      </c>
      <c r="AU11">
        <f t="shared" si="0"/>
        <v>75</v>
      </c>
      <c r="AV11">
        <f t="shared" ref="AV11:AV74" si="2">AK11</f>
        <v>1000000</v>
      </c>
      <c r="BB11" s="19" t="s">
        <v>33</v>
      </c>
      <c r="BC11" s="20">
        <v>44</v>
      </c>
      <c r="BD11" s="20">
        <v>1</v>
      </c>
      <c r="BE11" s="20">
        <v>19</v>
      </c>
      <c r="BF11" s="20">
        <v>50</v>
      </c>
      <c r="BG11" s="20">
        <v>75</v>
      </c>
      <c r="BH11" s="20">
        <v>1000000</v>
      </c>
    </row>
    <row r="12" spans="1:65" ht="15" thickBot="1" x14ac:dyDescent="0.35">
      <c r="A12">
        <v>8</v>
      </c>
      <c r="B12">
        <v>20</v>
      </c>
      <c r="AE12" s="19" t="s">
        <v>34</v>
      </c>
      <c r="AF12" s="20">
        <v>41</v>
      </c>
      <c r="AG12" s="20">
        <v>32</v>
      </c>
      <c r="AH12" s="20">
        <v>1</v>
      </c>
      <c r="AI12" s="20">
        <v>36</v>
      </c>
      <c r="AJ12" s="20">
        <v>4</v>
      </c>
      <c r="AK12" s="20">
        <v>1000000</v>
      </c>
      <c r="AQ12">
        <f t="shared" si="1"/>
        <v>41</v>
      </c>
      <c r="AR12">
        <f t="shared" si="0"/>
        <v>1</v>
      </c>
      <c r="AS12">
        <f t="shared" si="0"/>
        <v>19</v>
      </c>
      <c r="AT12">
        <f t="shared" si="0"/>
        <v>46</v>
      </c>
      <c r="AU12">
        <f t="shared" si="0"/>
        <v>78</v>
      </c>
      <c r="AV12">
        <f t="shared" si="2"/>
        <v>1000000</v>
      </c>
      <c r="BB12" s="19" t="s">
        <v>34</v>
      </c>
      <c r="BC12" s="20">
        <v>41</v>
      </c>
      <c r="BD12" s="20">
        <v>1</v>
      </c>
      <c r="BE12" s="20">
        <v>19</v>
      </c>
      <c r="BF12" s="20">
        <v>46</v>
      </c>
      <c r="BG12" s="20">
        <v>78</v>
      </c>
      <c r="BH12" s="20">
        <v>1000000</v>
      </c>
    </row>
    <row r="13" spans="1:65" ht="15" thickBot="1" x14ac:dyDescent="0.35">
      <c r="A13">
        <v>9</v>
      </c>
      <c r="B13">
        <v>29</v>
      </c>
      <c r="AB13" t="s">
        <v>568</v>
      </c>
      <c r="AC13" t="s">
        <v>791</v>
      </c>
      <c r="AE13" s="19" t="s">
        <v>35</v>
      </c>
      <c r="AF13" s="20">
        <v>36</v>
      </c>
      <c r="AG13" s="20">
        <v>32</v>
      </c>
      <c r="AH13" s="20">
        <v>1</v>
      </c>
      <c r="AI13" s="20">
        <v>34</v>
      </c>
      <c r="AJ13" s="20">
        <v>17</v>
      </c>
      <c r="AK13" s="20">
        <v>1000000</v>
      </c>
      <c r="AQ13">
        <f t="shared" si="1"/>
        <v>46</v>
      </c>
      <c r="AR13">
        <f t="shared" si="0"/>
        <v>1</v>
      </c>
      <c r="AS13">
        <f t="shared" si="0"/>
        <v>19</v>
      </c>
      <c r="AT13">
        <f t="shared" si="0"/>
        <v>48</v>
      </c>
      <c r="AU13">
        <f t="shared" si="0"/>
        <v>65</v>
      </c>
      <c r="AV13">
        <f t="shared" si="2"/>
        <v>1000000</v>
      </c>
      <c r="BB13" s="19" t="s">
        <v>35</v>
      </c>
      <c r="BC13" s="20">
        <v>46</v>
      </c>
      <c r="BD13" s="20">
        <v>1</v>
      </c>
      <c r="BE13" s="20">
        <v>19</v>
      </c>
      <c r="BF13" s="20">
        <v>48</v>
      </c>
      <c r="BG13" s="20">
        <v>65</v>
      </c>
      <c r="BH13" s="20">
        <v>1000000</v>
      </c>
    </row>
    <row r="14" spans="1:65" ht="15" thickBot="1" x14ac:dyDescent="0.35">
      <c r="A14">
        <v>10</v>
      </c>
      <c r="B14">
        <v>24</v>
      </c>
      <c r="C14">
        <f>IF(AC14="invalid","",AB14)</f>
        <v>75.2</v>
      </c>
      <c r="D14">
        <f>AVERAGE(V14:Z14)</f>
        <v>19.8</v>
      </c>
      <c r="F14" s="13">
        <f>AVERAGE($B$5:$B14)</f>
        <v>24.8</v>
      </c>
      <c r="G14" s="13">
        <f>AVERAGE($B15:$B$104)</f>
        <v>48.444444444444443</v>
      </c>
      <c r="H14" s="13">
        <f>MAX($B$5:$B14)</f>
        <v>30</v>
      </c>
      <c r="I14" s="13">
        <f>MAX($B15:$B$104)</f>
        <v>99</v>
      </c>
      <c r="J14" s="13">
        <f>MIN($B$5:$B14)</f>
        <v>20</v>
      </c>
      <c r="K14" s="13">
        <f>MIN($B15:$B$104)</f>
        <v>20</v>
      </c>
      <c r="L14" s="13">
        <f>STDEV($B$5:$B14)</f>
        <v>3.5527766918597998</v>
      </c>
      <c r="M14" s="13">
        <f>STDEV($B15:$B$104)</f>
        <v>31.457876636811946</v>
      </c>
      <c r="N14" s="13">
        <f>SLOPE($B$5:$B14,$A$5:$A14)</f>
        <v>-0.20606060606060606</v>
      </c>
      <c r="O14" s="13">
        <f>SLOPE($B15:$B$104,$A15:$A$104)</f>
        <v>-0.20346544840926858</v>
      </c>
      <c r="P14" s="14">
        <f>ABS(F14-G14)</f>
        <v>23.644444444444442</v>
      </c>
      <c r="Q14" s="14">
        <f>ABS(H14-I14)</f>
        <v>69</v>
      </c>
      <c r="R14" s="14">
        <f>ABS(J14-K14)</f>
        <v>0</v>
      </c>
      <c r="S14" s="14">
        <f>ABS(L14-M14)</f>
        <v>27.905099944952145</v>
      </c>
      <c r="T14" s="14">
        <f>ABS(N14-O14)</f>
        <v>2.5951576513374708E-3</v>
      </c>
      <c r="V14">
        <f>RANK(P14,P$14:P$94,P$3)</f>
        <v>32</v>
      </c>
      <c r="W14">
        <f t="shared" ref="W14:Z77" si="3">RANK(Q14,Q$14:Q$94,Q$3)</f>
        <v>32</v>
      </c>
      <c r="X14">
        <f t="shared" si="3"/>
        <v>1</v>
      </c>
      <c r="Y14">
        <f t="shared" si="3"/>
        <v>33</v>
      </c>
      <c r="Z14">
        <f t="shared" si="3"/>
        <v>1</v>
      </c>
      <c r="AA14">
        <v>1000000</v>
      </c>
      <c r="AB14">
        <f>BJ259</f>
        <v>75.2</v>
      </c>
      <c r="AC14" t="str">
        <f>IF(AM259*BJ259&lt;=0,"valid","invalid")</f>
        <v>valid</v>
      </c>
      <c r="AE14" s="19" t="s">
        <v>36</v>
      </c>
      <c r="AF14" s="20">
        <v>35</v>
      </c>
      <c r="AG14" s="20">
        <v>32</v>
      </c>
      <c r="AH14" s="20">
        <v>1</v>
      </c>
      <c r="AI14" s="20">
        <v>35</v>
      </c>
      <c r="AJ14" s="20">
        <v>22</v>
      </c>
      <c r="AK14" s="20">
        <v>1000000</v>
      </c>
      <c r="AQ14">
        <f t="shared" si="1"/>
        <v>47</v>
      </c>
      <c r="AR14">
        <f t="shared" si="0"/>
        <v>1</v>
      </c>
      <c r="AS14">
        <f t="shared" si="0"/>
        <v>19</v>
      </c>
      <c r="AT14">
        <f t="shared" si="0"/>
        <v>47</v>
      </c>
      <c r="AU14">
        <f t="shared" si="0"/>
        <v>60</v>
      </c>
      <c r="AV14">
        <f t="shared" si="2"/>
        <v>1000000</v>
      </c>
      <c r="BB14" s="19" t="s">
        <v>36</v>
      </c>
      <c r="BC14" s="20">
        <v>47</v>
      </c>
      <c r="BD14" s="20">
        <v>1</v>
      </c>
      <c r="BE14" s="20">
        <v>19</v>
      </c>
      <c r="BF14" s="20">
        <v>47</v>
      </c>
      <c r="BG14" s="20">
        <v>60</v>
      </c>
      <c r="BH14" s="20">
        <v>1000000</v>
      </c>
    </row>
    <row r="15" spans="1:65" ht="15" thickBot="1" x14ac:dyDescent="0.35">
      <c r="A15">
        <v>11</v>
      </c>
      <c r="B15">
        <v>20</v>
      </c>
      <c r="C15">
        <f t="shared" ref="C15:C78" si="4">IF(AC15="invalid","",AB15)</f>
        <v>69.7</v>
      </c>
      <c r="D15">
        <f t="shared" ref="D15:D78" si="5">AVERAGE(V15:Z15)</f>
        <v>22</v>
      </c>
      <c r="F15" s="13">
        <f>AVERAGE($B$5:$B15)</f>
        <v>24.363636363636363</v>
      </c>
      <c r="G15" s="13">
        <f>AVERAGE($B16:$B$104)</f>
        <v>48.764044943820224</v>
      </c>
      <c r="H15" s="13">
        <f>MAX($B$5:$B15)</f>
        <v>30</v>
      </c>
      <c r="I15" s="13">
        <f>MAX($B16:$B$104)</f>
        <v>99</v>
      </c>
      <c r="J15" s="13">
        <f>MIN($B$5:$B15)</f>
        <v>20</v>
      </c>
      <c r="K15" s="13">
        <f>MIN($B16:$B$104)</f>
        <v>20</v>
      </c>
      <c r="L15" s="13">
        <f>STDEV($B$5:$B15)</f>
        <v>3.6680438185149176</v>
      </c>
      <c r="M15" s="13">
        <f>STDEV($B16:$B$104)</f>
        <v>31.488822862575926</v>
      </c>
      <c r="N15" s="13">
        <f>SLOPE($B$5:$B15,$A$5:$A15)</f>
        <v>-0.37272727272727274</v>
      </c>
      <c r="O15" s="13">
        <f>SLOPE($B16:$B$104,$A16:$A$104)</f>
        <v>-0.23219271365338787</v>
      </c>
      <c r="P15" s="14">
        <f t="shared" ref="P15:P78" si="6">ABS(F15-G15)</f>
        <v>24.400408580183861</v>
      </c>
      <c r="Q15" s="14">
        <f t="shared" ref="Q15:Q78" si="7">ABS(H15-I15)</f>
        <v>69</v>
      </c>
      <c r="R15" s="14">
        <f t="shared" ref="R15:R78" si="8">ABS(J15-K15)</f>
        <v>0</v>
      </c>
      <c r="S15" s="14">
        <f t="shared" ref="S15:S78" si="9">ABS(L15-M15)</f>
        <v>27.820779044061009</v>
      </c>
      <c r="T15" s="14">
        <f t="shared" ref="T15:T78" si="10">ABS(N15-O15)</f>
        <v>0.14053455907388487</v>
      </c>
      <c r="V15">
        <f t="shared" ref="V15:Y78" si="11">RANK(P15,P$14:P$94,P$3)</f>
        <v>38</v>
      </c>
      <c r="W15">
        <f t="shared" si="3"/>
        <v>32</v>
      </c>
      <c r="X15">
        <f t="shared" si="3"/>
        <v>1</v>
      </c>
      <c r="Y15">
        <f t="shared" si="3"/>
        <v>32</v>
      </c>
      <c r="Z15">
        <f t="shared" si="3"/>
        <v>7</v>
      </c>
      <c r="AA15">
        <v>1000000</v>
      </c>
      <c r="AB15">
        <f t="shared" ref="AB15:AB78" si="12">BJ260</f>
        <v>69.7</v>
      </c>
      <c r="AC15" t="str">
        <f t="shared" ref="AC15:AC78" si="13">IF(AM260*BJ260&lt;=0,"valid","invalid")</f>
        <v>valid</v>
      </c>
      <c r="AE15" s="19" t="s">
        <v>37</v>
      </c>
      <c r="AF15" s="20">
        <v>42</v>
      </c>
      <c r="AG15" s="20">
        <v>32</v>
      </c>
      <c r="AH15" s="20">
        <v>1</v>
      </c>
      <c r="AI15" s="20">
        <v>38</v>
      </c>
      <c r="AJ15" s="20">
        <v>19</v>
      </c>
      <c r="AK15" s="20">
        <v>1000000</v>
      </c>
      <c r="AQ15">
        <f t="shared" si="1"/>
        <v>40</v>
      </c>
      <c r="AR15">
        <f t="shared" si="0"/>
        <v>1</v>
      </c>
      <c r="AS15">
        <f t="shared" si="0"/>
        <v>19</v>
      </c>
      <c r="AT15">
        <f t="shared" si="0"/>
        <v>44</v>
      </c>
      <c r="AU15">
        <f t="shared" si="0"/>
        <v>63</v>
      </c>
      <c r="AV15">
        <f t="shared" si="2"/>
        <v>1000000</v>
      </c>
      <c r="BB15" s="19" t="s">
        <v>37</v>
      </c>
      <c r="BC15" s="20">
        <v>40</v>
      </c>
      <c r="BD15" s="20">
        <v>1</v>
      </c>
      <c r="BE15" s="20">
        <v>19</v>
      </c>
      <c r="BF15" s="20">
        <v>44</v>
      </c>
      <c r="BG15" s="20">
        <v>63</v>
      </c>
      <c r="BH15" s="20">
        <v>1000000</v>
      </c>
    </row>
    <row r="16" spans="1:65" ht="15" thickBot="1" x14ac:dyDescent="0.35">
      <c r="A16">
        <v>12</v>
      </c>
      <c r="B16">
        <v>27</v>
      </c>
      <c r="C16">
        <f t="shared" si="4"/>
        <v>60.2</v>
      </c>
      <c r="D16">
        <f t="shared" si="5"/>
        <v>22.8</v>
      </c>
      <c r="E16">
        <f>STDEV(C14:C16)</f>
        <v>7.5883682918881403</v>
      </c>
      <c r="F16" s="13">
        <f>AVERAGE($B$5:$B16)</f>
        <v>24.583333333333332</v>
      </c>
      <c r="G16" s="13">
        <f>AVERAGE($B17:$B$104)</f>
        <v>49.011363636363633</v>
      </c>
      <c r="H16" s="13">
        <f>MAX($B$5:$B16)</f>
        <v>30</v>
      </c>
      <c r="I16" s="13">
        <f>MAX($B17:$B$104)</f>
        <v>99</v>
      </c>
      <c r="J16" s="13">
        <f>MIN($B$5:$B16)</f>
        <v>20</v>
      </c>
      <c r="K16" s="13">
        <f>MIN($B17:$B$104)</f>
        <v>20</v>
      </c>
      <c r="L16" s="13">
        <f>STDEV($B$5:$B16)</f>
        <v>3.579190699111475</v>
      </c>
      <c r="M16" s="13">
        <f>STDEV($B17:$B$104)</f>
        <v>31.58222048863388</v>
      </c>
      <c r="N16" s="13">
        <f>SLOPE($B$5:$B16,$A$5:$A16)</f>
        <v>-0.18531468531468531</v>
      </c>
      <c r="O16" s="13">
        <f>SLOPE($B17:$B$104,$A17:$A$104)</f>
        <v>-0.25725582050649848</v>
      </c>
      <c r="P16" s="14">
        <f t="shared" si="6"/>
        <v>24.428030303030301</v>
      </c>
      <c r="Q16" s="14">
        <f t="shared" si="7"/>
        <v>69</v>
      </c>
      <c r="R16" s="14">
        <f t="shared" si="8"/>
        <v>0</v>
      </c>
      <c r="S16" s="14">
        <f t="shared" si="9"/>
        <v>28.003029789522405</v>
      </c>
      <c r="T16" s="14">
        <f t="shared" si="10"/>
        <v>7.1941135191813166E-2</v>
      </c>
      <c r="V16">
        <f t="shared" si="11"/>
        <v>41</v>
      </c>
      <c r="W16">
        <f t="shared" si="3"/>
        <v>32</v>
      </c>
      <c r="X16">
        <f t="shared" si="3"/>
        <v>1</v>
      </c>
      <c r="Y16">
        <f t="shared" si="3"/>
        <v>36</v>
      </c>
      <c r="Z16">
        <f t="shared" si="3"/>
        <v>4</v>
      </c>
      <c r="AA16">
        <v>1000000</v>
      </c>
      <c r="AB16">
        <f t="shared" si="12"/>
        <v>60.2</v>
      </c>
      <c r="AC16" t="str">
        <f t="shared" si="13"/>
        <v>valid</v>
      </c>
      <c r="AE16" s="19" t="s">
        <v>38</v>
      </c>
      <c r="AF16" s="20">
        <v>40</v>
      </c>
      <c r="AG16" s="20">
        <v>32</v>
      </c>
      <c r="AH16" s="20">
        <v>1</v>
      </c>
      <c r="AI16" s="20">
        <v>39</v>
      </c>
      <c r="AJ16" s="20">
        <v>25</v>
      </c>
      <c r="AK16" s="20">
        <v>1000000</v>
      </c>
      <c r="AQ16">
        <f t="shared" si="1"/>
        <v>42</v>
      </c>
      <c r="AR16">
        <f t="shared" si="0"/>
        <v>1</v>
      </c>
      <c r="AS16">
        <f t="shared" si="0"/>
        <v>19</v>
      </c>
      <c r="AT16">
        <f t="shared" si="0"/>
        <v>43</v>
      </c>
      <c r="AU16">
        <f t="shared" si="0"/>
        <v>57</v>
      </c>
      <c r="AV16">
        <f t="shared" si="2"/>
        <v>1000000</v>
      </c>
      <c r="BB16" s="19" t="s">
        <v>38</v>
      </c>
      <c r="BC16" s="20">
        <v>42</v>
      </c>
      <c r="BD16" s="20">
        <v>1</v>
      </c>
      <c r="BE16" s="20">
        <v>19</v>
      </c>
      <c r="BF16" s="20">
        <v>43</v>
      </c>
      <c r="BG16" s="20">
        <v>57</v>
      </c>
      <c r="BH16" s="20">
        <v>1000000</v>
      </c>
    </row>
    <row r="17" spans="1:60" ht="15" thickBot="1" x14ac:dyDescent="0.35">
      <c r="A17">
        <v>13</v>
      </c>
      <c r="B17">
        <v>30</v>
      </c>
      <c r="C17">
        <f t="shared" si="4"/>
        <v>54.2</v>
      </c>
      <c r="D17">
        <f t="shared" si="5"/>
        <v>24</v>
      </c>
      <c r="E17">
        <f t="shared" ref="E17:E80" si="14">STDEV(C15:C17)</f>
        <v>7.8155827251288841</v>
      </c>
      <c r="F17" s="13">
        <f>AVERAGE($B$5:$B17)</f>
        <v>25</v>
      </c>
      <c r="G17" s="13">
        <f>AVERAGE($B18:$B$104)</f>
        <v>49.229885057471265</v>
      </c>
      <c r="H17" s="13">
        <f>MAX($B$5:$B17)</f>
        <v>30</v>
      </c>
      <c r="I17" s="13">
        <f>MAX($B18:$B$104)</f>
        <v>99</v>
      </c>
      <c r="J17" s="13">
        <f>MIN($B$5:$B17)</f>
        <v>20</v>
      </c>
      <c r="K17" s="13">
        <f>MIN($B18:$B$104)</f>
        <v>20</v>
      </c>
      <c r="L17" s="13">
        <f>STDEV($B$5:$B17)</f>
        <v>3.7416573867739413</v>
      </c>
      <c r="M17" s="13">
        <f>STDEV($B18:$B$104)</f>
        <v>31.698324051297302</v>
      </c>
      <c r="N17" s="13">
        <f>SLOPE($B$5:$B17,$A$5:$A17)</f>
        <v>3.2967032967032968E-2</v>
      </c>
      <c r="O17" s="13">
        <f>SLOPE($B18:$B$104,$A18:$A$104)</f>
        <v>-0.28147554129911795</v>
      </c>
      <c r="P17" s="14">
        <f t="shared" si="6"/>
        <v>24.229885057471265</v>
      </c>
      <c r="Q17" s="14">
        <f t="shared" si="7"/>
        <v>69</v>
      </c>
      <c r="R17" s="14">
        <f t="shared" si="8"/>
        <v>0</v>
      </c>
      <c r="S17" s="14">
        <f t="shared" si="9"/>
        <v>27.956666664523361</v>
      </c>
      <c r="T17" s="14">
        <f t="shared" si="10"/>
        <v>0.31444257426615091</v>
      </c>
      <c r="V17">
        <f t="shared" si="11"/>
        <v>36</v>
      </c>
      <c r="W17">
        <f t="shared" si="3"/>
        <v>32</v>
      </c>
      <c r="X17">
        <f t="shared" si="3"/>
        <v>1</v>
      </c>
      <c r="Y17">
        <f t="shared" si="3"/>
        <v>34</v>
      </c>
      <c r="Z17">
        <f t="shared" si="3"/>
        <v>17</v>
      </c>
      <c r="AA17">
        <v>1000000</v>
      </c>
      <c r="AB17">
        <f t="shared" si="12"/>
        <v>54.2</v>
      </c>
      <c r="AC17" t="str">
        <f t="shared" si="13"/>
        <v>valid</v>
      </c>
      <c r="AE17" s="19" t="s">
        <v>39</v>
      </c>
      <c r="AF17" s="20">
        <v>44</v>
      </c>
      <c r="AG17" s="20">
        <v>32</v>
      </c>
      <c r="AH17" s="20">
        <v>1</v>
      </c>
      <c r="AI17" s="20">
        <v>37</v>
      </c>
      <c r="AJ17" s="20">
        <v>21</v>
      </c>
      <c r="AK17" s="20">
        <v>1000000</v>
      </c>
      <c r="AQ17">
        <f t="shared" si="1"/>
        <v>38</v>
      </c>
      <c r="AR17">
        <f t="shared" si="0"/>
        <v>1</v>
      </c>
      <c r="AS17">
        <f t="shared" si="0"/>
        <v>19</v>
      </c>
      <c r="AT17">
        <f t="shared" si="0"/>
        <v>45</v>
      </c>
      <c r="AU17">
        <f t="shared" si="0"/>
        <v>61</v>
      </c>
      <c r="AV17">
        <f t="shared" si="2"/>
        <v>1000000</v>
      </c>
      <c r="BB17" s="19" t="s">
        <v>39</v>
      </c>
      <c r="BC17" s="20">
        <v>38</v>
      </c>
      <c r="BD17" s="20">
        <v>1</v>
      </c>
      <c r="BE17" s="20">
        <v>19</v>
      </c>
      <c r="BF17" s="20">
        <v>45</v>
      </c>
      <c r="BG17" s="20">
        <v>61</v>
      </c>
      <c r="BH17" s="20">
        <v>1000000</v>
      </c>
    </row>
    <row r="18" spans="1:60" ht="15" thickBot="1" x14ac:dyDescent="0.35">
      <c r="A18">
        <v>14</v>
      </c>
      <c r="B18">
        <v>30</v>
      </c>
      <c r="C18">
        <f t="shared" si="4"/>
        <v>49.2</v>
      </c>
      <c r="D18">
        <f t="shared" si="5"/>
        <v>25</v>
      </c>
      <c r="E18">
        <f t="shared" si="14"/>
        <v>5.5075705472861021</v>
      </c>
      <c r="F18" s="13">
        <f>AVERAGE($B$5:$B18)</f>
        <v>25.357142857142858</v>
      </c>
      <c r="G18" s="13">
        <f>AVERAGE($B19:$B$104)</f>
        <v>49.453488372093027</v>
      </c>
      <c r="H18" s="13">
        <f>MAX($B$5:$B18)</f>
        <v>30</v>
      </c>
      <c r="I18" s="13">
        <f>MAX($B19:$B$104)</f>
        <v>99</v>
      </c>
      <c r="J18" s="13">
        <f>MIN($B$5:$B18)</f>
        <v>20</v>
      </c>
      <c r="K18" s="13">
        <f>MIN($B19:$B$104)</f>
        <v>20</v>
      </c>
      <c r="L18" s="13">
        <f>STDEV($B$5:$B18)</f>
        <v>3.8352041938847594</v>
      </c>
      <c r="M18" s="13">
        <f>STDEV($B19:$B$104)</f>
        <v>31.815148806354049</v>
      </c>
      <c r="N18" s="13">
        <f>SLOPE($B$5:$B18,$A$5:$A18)</f>
        <v>0.16923076923076924</v>
      </c>
      <c r="O18" s="13">
        <f>SLOPE($B19:$B$104,$A19:$A$104)</f>
        <v>-0.30719373555356388</v>
      </c>
      <c r="P18" s="14">
        <f t="shared" si="6"/>
        <v>24.096345514950169</v>
      </c>
      <c r="Q18" s="14">
        <f t="shared" si="7"/>
        <v>69</v>
      </c>
      <c r="R18" s="14">
        <f t="shared" si="8"/>
        <v>0</v>
      </c>
      <c r="S18" s="14">
        <f t="shared" si="9"/>
        <v>27.979944612469289</v>
      </c>
      <c r="T18" s="14">
        <f t="shared" si="10"/>
        <v>0.47642450478433312</v>
      </c>
      <c r="V18">
        <f t="shared" si="11"/>
        <v>35</v>
      </c>
      <c r="W18">
        <f t="shared" si="3"/>
        <v>32</v>
      </c>
      <c r="X18">
        <f t="shared" si="3"/>
        <v>1</v>
      </c>
      <c r="Y18">
        <f t="shared" si="3"/>
        <v>35</v>
      </c>
      <c r="Z18">
        <f t="shared" si="3"/>
        <v>22</v>
      </c>
      <c r="AA18">
        <v>1000000</v>
      </c>
      <c r="AB18">
        <f t="shared" si="12"/>
        <v>49.2</v>
      </c>
      <c r="AC18" t="str">
        <f t="shared" si="13"/>
        <v>valid</v>
      </c>
      <c r="AE18" s="19" t="s">
        <v>40</v>
      </c>
      <c r="AF18" s="20">
        <v>45</v>
      </c>
      <c r="AG18" s="20">
        <v>32</v>
      </c>
      <c r="AH18" s="20">
        <v>1</v>
      </c>
      <c r="AI18" s="20">
        <v>40</v>
      </c>
      <c r="AJ18" s="20">
        <v>24</v>
      </c>
      <c r="AK18" s="20">
        <v>1000000</v>
      </c>
      <c r="AQ18">
        <f t="shared" si="1"/>
        <v>37</v>
      </c>
      <c r="AR18">
        <f t="shared" si="0"/>
        <v>1</v>
      </c>
      <c r="AS18">
        <f t="shared" si="0"/>
        <v>19</v>
      </c>
      <c r="AT18">
        <f t="shared" si="0"/>
        <v>42</v>
      </c>
      <c r="AU18">
        <f t="shared" si="0"/>
        <v>58</v>
      </c>
      <c r="AV18">
        <f t="shared" si="2"/>
        <v>1000000</v>
      </c>
      <c r="BB18" s="19" t="s">
        <v>40</v>
      </c>
      <c r="BC18" s="20">
        <v>37</v>
      </c>
      <c r="BD18" s="20">
        <v>1</v>
      </c>
      <c r="BE18" s="20">
        <v>19</v>
      </c>
      <c r="BF18" s="20">
        <v>42</v>
      </c>
      <c r="BG18" s="20">
        <v>58</v>
      </c>
      <c r="BH18" s="20">
        <v>1000000</v>
      </c>
    </row>
    <row r="19" spans="1:60" ht="15" thickBot="1" x14ac:dyDescent="0.35">
      <c r="A19">
        <v>15</v>
      </c>
      <c r="B19">
        <v>24</v>
      </c>
      <c r="C19">
        <f t="shared" si="4"/>
        <v>42.2</v>
      </c>
      <c r="D19">
        <f t="shared" si="5"/>
        <v>26.4</v>
      </c>
      <c r="E19">
        <f t="shared" si="14"/>
        <v>6.0277137733416453</v>
      </c>
      <c r="F19" s="13">
        <f>AVERAGE($B$5:$B19)</f>
        <v>25.266666666666666</v>
      </c>
      <c r="G19" s="13">
        <f>AVERAGE($B20:$B$104)</f>
        <v>49.752941176470586</v>
      </c>
      <c r="H19" s="13">
        <f>MAX($B$5:$B19)</f>
        <v>30</v>
      </c>
      <c r="I19" s="13">
        <f>MAX($B20:$B$104)</f>
        <v>99</v>
      </c>
      <c r="J19" s="13">
        <f>MIN($B$5:$B19)</f>
        <v>20</v>
      </c>
      <c r="K19" s="13">
        <f>MIN($B20:$B$104)</f>
        <v>20</v>
      </c>
      <c r="L19" s="13">
        <f>STDEV($B$5:$B19)</f>
        <v>3.7122705155945086</v>
      </c>
      <c r="M19" s="13">
        <f>STDEV($B20:$B$104)</f>
        <v>31.881815193869095</v>
      </c>
      <c r="N19" s="13">
        <f>SLOPE($B$5:$B19,$A$5:$A19)</f>
        <v>0.10357142857142858</v>
      </c>
      <c r="O19" s="13">
        <f>SLOPE($B20:$B$104,$A20:$A$104)</f>
        <v>-0.33955442642173161</v>
      </c>
      <c r="P19" s="14">
        <f t="shared" si="6"/>
        <v>24.48627450980392</v>
      </c>
      <c r="Q19" s="14">
        <f t="shared" si="7"/>
        <v>69</v>
      </c>
      <c r="R19" s="14">
        <f t="shared" si="8"/>
        <v>0</v>
      </c>
      <c r="S19" s="14">
        <f t="shared" si="9"/>
        <v>28.169544678274587</v>
      </c>
      <c r="T19" s="14">
        <f t="shared" si="10"/>
        <v>0.44312585499316021</v>
      </c>
      <c r="V19">
        <f t="shared" si="11"/>
        <v>42</v>
      </c>
      <c r="W19">
        <f t="shared" si="3"/>
        <v>32</v>
      </c>
      <c r="X19">
        <f t="shared" si="3"/>
        <v>1</v>
      </c>
      <c r="Y19">
        <f t="shared" si="3"/>
        <v>38</v>
      </c>
      <c r="Z19">
        <f t="shared" si="3"/>
        <v>19</v>
      </c>
      <c r="AA19">
        <v>1000000</v>
      </c>
      <c r="AB19">
        <f t="shared" si="12"/>
        <v>42.2</v>
      </c>
      <c r="AC19" t="str">
        <f t="shared" si="13"/>
        <v>valid</v>
      </c>
      <c r="AE19" s="19" t="s">
        <v>41</v>
      </c>
      <c r="AF19" s="20">
        <v>46</v>
      </c>
      <c r="AG19" s="20">
        <v>32</v>
      </c>
      <c r="AH19" s="20">
        <v>1</v>
      </c>
      <c r="AI19" s="20">
        <v>42</v>
      </c>
      <c r="AJ19" s="20">
        <v>29</v>
      </c>
      <c r="AK19" s="20">
        <v>1000000</v>
      </c>
      <c r="AQ19">
        <f t="shared" si="1"/>
        <v>36</v>
      </c>
      <c r="AR19">
        <f t="shared" si="0"/>
        <v>1</v>
      </c>
      <c r="AS19">
        <f t="shared" si="0"/>
        <v>19</v>
      </c>
      <c r="AT19">
        <f t="shared" si="0"/>
        <v>40</v>
      </c>
      <c r="AU19">
        <f t="shared" si="0"/>
        <v>53</v>
      </c>
      <c r="AV19">
        <f t="shared" si="2"/>
        <v>1000000</v>
      </c>
      <c r="BB19" s="19" t="s">
        <v>41</v>
      </c>
      <c r="BC19" s="20">
        <v>36</v>
      </c>
      <c r="BD19" s="20">
        <v>1</v>
      </c>
      <c r="BE19" s="20">
        <v>19</v>
      </c>
      <c r="BF19" s="20">
        <v>40</v>
      </c>
      <c r="BG19" s="20">
        <v>53</v>
      </c>
      <c r="BH19" s="20">
        <v>1000000</v>
      </c>
    </row>
    <row r="20" spans="1:60" ht="15" thickBot="1" x14ac:dyDescent="0.35">
      <c r="A20">
        <v>16</v>
      </c>
      <c r="B20">
        <v>30</v>
      </c>
      <c r="C20">
        <f t="shared" si="4"/>
        <v>37.200000000000003</v>
      </c>
      <c r="D20">
        <f t="shared" si="5"/>
        <v>27.4</v>
      </c>
      <c r="E20">
        <f t="shared" si="14"/>
        <v>6.0277137733416453</v>
      </c>
      <c r="F20" s="13">
        <f>AVERAGE($B$5:$B20)</f>
        <v>25.5625</v>
      </c>
      <c r="G20" s="13">
        <f>AVERAGE($B21:$B$104)</f>
        <v>49.988095238095241</v>
      </c>
      <c r="H20" s="13">
        <f>MAX($B$5:$B20)</f>
        <v>30</v>
      </c>
      <c r="I20" s="13">
        <f>MAX($B21:$B$104)</f>
        <v>99</v>
      </c>
      <c r="J20" s="13">
        <f>MIN($B$5:$B20)</f>
        <v>20</v>
      </c>
      <c r="K20" s="13">
        <f>MIN($B21:$B$104)</f>
        <v>20</v>
      </c>
      <c r="L20" s="13">
        <f>STDEV($B$5:$B20)</f>
        <v>3.7765725201563387</v>
      </c>
      <c r="M20" s="13">
        <f>STDEV($B21:$B$104)</f>
        <v>31.999056479922629</v>
      </c>
      <c r="N20" s="13">
        <f>SLOPE($B$5:$B20,$A$5:$A20)</f>
        <v>0.18970588235294117</v>
      </c>
      <c r="O20" s="13">
        <f>SLOPE($B21:$B$104,$A21:$A$104)</f>
        <v>-0.36882656677128689</v>
      </c>
      <c r="P20" s="14">
        <f t="shared" si="6"/>
        <v>24.425595238095241</v>
      </c>
      <c r="Q20" s="14">
        <f t="shared" si="7"/>
        <v>69</v>
      </c>
      <c r="R20" s="14">
        <f t="shared" si="8"/>
        <v>0</v>
      </c>
      <c r="S20" s="14">
        <f t="shared" si="9"/>
        <v>28.22248395976629</v>
      </c>
      <c r="T20" s="14">
        <f t="shared" si="10"/>
        <v>0.55853244912422806</v>
      </c>
      <c r="V20">
        <f t="shared" si="11"/>
        <v>40</v>
      </c>
      <c r="W20">
        <f t="shared" si="3"/>
        <v>32</v>
      </c>
      <c r="X20">
        <f t="shared" si="3"/>
        <v>1</v>
      </c>
      <c r="Y20">
        <f t="shared" si="3"/>
        <v>39</v>
      </c>
      <c r="Z20">
        <f t="shared" si="3"/>
        <v>25</v>
      </c>
      <c r="AA20">
        <v>1000000</v>
      </c>
      <c r="AB20">
        <f t="shared" si="12"/>
        <v>37.200000000000003</v>
      </c>
      <c r="AC20" t="str">
        <f t="shared" si="13"/>
        <v>valid</v>
      </c>
      <c r="AE20" s="19" t="s">
        <v>42</v>
      </c>
      <c r="AF20" s="20">
        <v>49</v>
      </c>
      <c r="AG20" s="20">
        <v>32</v>
      </c>
      <c r="AH20" s="20">
        <v>1</v>
      </c>
      <c r="AI20" s="20">
        <v>46</v>
      </c>
      <c r="AJ20" s="20">
        <v>28</v>
      </c>
      <c r="AK20" s="20">
        <v>1000000</v>
      </c>
      <c r="AQ20">
        <f t="shared" si="1"/>
        <v>33</v>
      </c>
      <c r="AR20">
        <f t="shared" si="0"/>
        <v>1</v>
      </c>
      <c r="AS20">
        <f t="shared" si="0"/>
        <v>19</v>
      </c>
      <c r="AT20">
        <f t="shared" si="0"/>
        <v>36</v>
      </c>
      <c r="AU20">
        <f t="shared" si="0"/>
        <v>54</v>
      </c>
      <c r="AV20">
        <f t="shared" si="2"/>
        <v>1000000</v>
      </c>
      <c r="BB20" s="19" t="s">
        <v>42</v>
      </c>
      <c r="BC20" s="20">
        <v>33</v>
      </c>
      <c r="BD20" s="20">
        <v>1</v>
      </c>
      <c r="BE20" s="20">
        <v>19</v>
      </c>
      <c r="BF20" s="20">
        <v>36</v>
      </c>
      <c r="BG20" s="20">
        <v>54</v>
      </c>
      <c r="BH20" s="20">
        <v>1000000</v>
      </c>
    </row>
    <row r="21" spans="1:60" ht="15" thickBot="1" x14ac:dyDescent="0.35">
      <c r="A21">
        <v>17</v>
      </c>
      <c r="B21">
        <v>20</v>
      </c>
      <c r="C21">
        <f t="shared" si="4"/>
        <v>39.200000000000003</v>
      </c>
      <c r="D21">
        <f t="shared" si="5"/>
        <v>27</v>
      </c>
      <c r="E21">
        <f t="shared" si="14"/>
        <v>2.5166114784235831</v>
      </c>
      <c r="F21" s="13">
        <f>AVERAGE($B$5:$B21)</f>
        <v>25.235294117647058</v>
      </c>
      <c r="G21" s="13">
        <f>AVERAGE($B22:$B$104)</f>
        <v>50.349397590361448</v>
      </c>
      <c r="H21" s="13">
        <f>MAX($B$5:$B21)</f>
        <v>30</v>
      </c>
      <c r="I21" s="13">
        <f>MAX($B22:$B$104)</f>
        <v>99</v>
      </c>
      <c r="J21" s="13">
        <f>MIN($B$5:$B21)</f>
        <v>20</v>
      </c>
      <c r="K21" s="13">
        <f>MIN($B22:$B$104)</f>
        <v>20</v>
      </c>
      <c r="L21" s="13">
        <f>STDEV($B$5:$B21)</f>
        <v>3.897585979883996</v>
      </c>
      <c r="M21" s="13">
        <f>STDEV($B22:$B$104)</f>
        <v>32.020737843961392</v>
      </c>
      <c r="N21" s="13">
        <f>SLOPE($B$5:$B21,$A$5:$A21)</f>
        <v>4.9019607843137254E-2</v>
      </c>
      <c r="O21" s="13">
        <f>SLOPE($B22:$B$104,$A22:$A$104)</f>
        <v>-0.40875697913605641</v>
      </c>
      <c r="P21" s="14">
        <f t="shared" si="6"/>
        <v>25.11410347271439</v>
      </c>
      <c r="Q21" s="14">
        <f t="shared" si="7"/>
        <v>69</v>
      </c>
      <c r="R21" s="14">
        <f t="shared" si="8"/>
        <v>0</v>
      </c>
      <c r="S21" s="14">
        <f t="shared" si="9"/>
        <v>28.123151864077396</v>
      </c>
      <c r="T21" s="14">
        <f t="shared" si="10"/>
        <v>0.45777658697919366</v>
      </c>
      <c r="V21">
        <f t="shared" si="11"/>
        <v>44</v>
      </c>
      <c r="W21">
        <f t="shared" si="3"/>
        <v>32</v>
      </c>
      <c r="X21">
        <f t="shared" si="3"/>
        <v>1</v>
      </c>
      <c r="Y21">
        <f t="shared" si="3"/>
        <v>37</v>
      </c>
      <c r="Z21">
        <f t="shared" si="3"/>
        <v>21</v>
      </c>
      <c r="AA21">
        <v>1000000</v>
      </c>
      <c r="AB21">
        <f t="shared" si="12"/>
        <v>39.200000000000003</v>
      </c>
      <c r="AC21" t="str">
        <f t="shared" si="13"/>
        <v>valid</v>
      </c>
      <c r="AE21" s="19" t="s">
        <v>43</v>
      </c>
      <c r="AF21" s="20">
        <v>51</v>
      </c>
      <c r="AG21" s="20">
        <v>32</v>
      </c>
      <c r="AH21" s="20">
        <v>1</v>
      </c>
      <c r="AI21" s="20">
        <v>44</v>
      </c>
      <c r="AJ21" s="20">
        <v>26</v>
      </c>
      <c r="AK21" s="20">
        <v>1000000</v>
      </c>
      <c r="AQ21">
        <f t="shared" si="1"/>
        <v>31</v>
      </c>
      <c r="AR21">
        <f t="shared" si="0"/>
        <v>1</v>
      </c>
      <c r="AS21">
        <f t="shared" si="0"/>
        <v>19</v>
      </c>
      <c r="AT21">
        <f t="shared" si="0"/>
        <v>38</v>
      </c>
      <c r="AU21">
        <f t="shared" si="0"/>
        <v>56</v>
      </c>
      <c r="AV21">
        <f t="shared" si="2"/>
        <v>1000000</v>
      </c>
      <c r="BB21" s="19" t="s">
        <v>43</v>
      </c>
      <c r="BC21" s="20">
        <v>31</v>
      </c>
      <c r="BD21" s="20">
        <v>1</v>
      </c>
      <c r="BE21" s="20">
        <v>19</v>
      </c>
      <c r="BF21" s="20">
        <v>38</v>
      </c>
      <c r="BG21" s="20">
        <v>56</v>
      </c>
      <c r="BH21" s="20">
        <v>1000000</v>
      </c>
    </row>
    <row r="22" spans="1:60" ht="15" thickBot="1" x14ac:dyDescent="0.35">
      <c r="A22">
        <v>18</v>
      </c>
      <c r="B22">
        <v>29</v>
      </c>
      <c r="C22">
        <f t="shared" si="4"/>
        <v>32.200000000000003</v>
      </c>
      <c r="D22">
        <f t="shared" si="5"/>
        <v>28.4</v>
      </c>
      <c r="E22">
        <f t="shared" si="14"/>
        <v>3.6055512754639891</v>
      </c>
      <c r="F22" s="13">
        <f>AVERAGE($B$5:$B22)</f>
        <v>25.444444444444443</v>
      </c>
      <c r="G22" s="13">
        <f>AVERAGE($B23:$B$104)</f>
        <v>50.609756097560975</v>
      </c>
      <c r="H22" s="13">
        <f>MAX($B$5:$B22)</f>
        <v>30</v>
      </c>
      <c r="I22" s="13">
        <f>MAX($B23:$B$104)</f>
        <v>99</v>
      </c>
      <c r="J22" s="13">
        <f>MIN($B$5:$B22)</f>
        <v>20</v>
      </c>
      <c r="K22" s="13">
        <f>MIN($B23:$B$104)</f>
        <v>20</v>
      </c>
      <c r="L22" s="13">
        <f>STDEV($B$5:$B22)</f>
        <v>3.8839370901523993</v>
      </c>
      <c r="M22" s="13">
        <f>STDEV($B23:$B$104)</f>
        <v>32.129274408455778</v>
      </c>
      <c r="N22" s="13">
        <f>SLOPE($B$5:$B22,$A$5:$A22)</f>
        <v>0.10732714138286893</v>
      </c>
      <c r="O22" s="13">
        <f>SLOPE($B23:$B$104,$A23:$A$104)</f>
        <v>-0.4431819418595791</v>
      </c>
      <c r="P22" s="14">
        <f t="shared" si="6"/>
        <v>25.165311653116532</v>
      </c>
      <c r="Q22" s="14">
        <f t="shared" si="7"/>
        <v>69</v>
      </c>
      <c r="R22" s="14">
        <f t="shared" si="8"/>
        <v>0</v>
      </c>
      <c r="S22" s="14">
        <f t="shared" si="9"/>
        <v>28.245337318303378</v>
      </c>
      <c r="T22" s="14">
        <f t="shared" si="10"/>
        <v>0.55050908324244807</v>
      </c>
      <c r="V22">
        <f t="shared" si="11"/>
        <v>45</v>
      </c>
      <c r="W22">
        <f t="shared" si="3"/>
        <v>32</v>
      </c>
      <c r="X22">
        <f t="shared" si="3"/>
        <v>1</v>
      </c>
      <c r="Y22">
        <f t="shared" si="3"/>
        <v>40</v>
      </c>
      <c r="Z22">
        <f t="shared" si="3"/>
        <v>24</v>
      </c>
      <c r="AA22">
        <v>1000000</v>
      </c>
      <c r="AB22">
        <f t="shared" si="12"/>
        <v>32.200000000000003</v>
      </c>
      <c r="AC22" t="str">
        <f t="shared" si="13"/>
        <v>valid</v>
      </c>
      <c r="AE22" s="19" t="s">
        <v>44</v>
      </c>
      <c r="AF22" s="20">
        <v>54</v>
      </c>
      <c r="AG22" s="20">
        <v>32</v>
      </c>
      <c r="AH22" s="20">
        <v>1</v>
      </c>
      <c r="AI22" s="20">
        <v>48</v>
      </c>
      <c r="AJ22" s="20">
        <v>30</v>
      </c>
      <c r="AK22" s="20">
        <v>1000000</v>
      </c>
      <c r="AQ22">
        <f t="shared" si="1"/>
        <v>28</v>
      </c>
      <c r="AR22">
        <f t="shared" si="0"/>
        <v>1</v>
      </c>
      <c r="AS22">
        <f t="shared" si="0"/>
        <v>19</v>
      </c>
      <c r="AT22">
        <f t="shared" si="0"/>
        <v>34</v>
      </c>
      <c r="AU22">
        <f t="shared" si="0"/>
        <v>52</v>
      </c>
      <c r="AV22">
        <f t="shared" si="2"/>
        <v>1000000</v>
      </c>
      <c r="BB22" s="19" t="s">
        <v>44</v>
      </c>
      <c r="BC22" s="20">
        <v>28</v>
      </c>
      <c r="BD22" s="20">
        <v>1</v>
      </c>
      <c r="BE22" s="20">
        <v>19</v>
      </c>
      <c r="BF22" s="20">
        <v>34</v>
      </c>
      <c r="BG22" s="20">
        <v>52</v>
      </c>
      <c r="BH22" s="20">
        <v>1000000</v>
      </c>
    </row>
    <row r="23" spans="1:60" ht="15" thickBot="1" x14ac:dyDescent="0.35">
      <c r="A23">
        <v>19</v>
      </c>
      <c r="B23">
        <v>27</v>
      </c>
      <c r="C23">
        <f t="shared" si="4"/>
        <v>24.2</v>
      </c>
      <c r="D23">
        <f t="shared" si="5"/>
        <v>30</v>
      </c>
      <c r="E23">
        <f t="shared" si="14"/>
        <v>7.5055534994651145</v>
      </c>
      <c r="F23" s="13">
        <f>AVERAGE($B$5:$B23)</f>
        <v>25.526315789473685</v>
      </c>
      <c r="G23" s="13">
        <f>AVERAGE($B24:$B$104)</f>
        <v>50.901234567901234</v>
      </c>
      <c r="H23" s="13">
        <f>MAX($B$5:$B23)</f>
        <v>30</v>
      </c>
      <c r="I23" s="13">
        <f>MAX($B24:$B$104)</f>
        <v>99</v>
      </c>
      <c r="J23" s="13">
        <f>MIN($B$5:$B23)</f>
        <v>20</v>
      </c>
      <c r="K23" s="13">
        <f>MIN($B24:$B$104)</f>
        <v>20</v>
      </c>
      <c r="L23" s="13">
        <f>STDEV($B$5:$B23)</f>
        <v>3.7913413201462043</v>
      </c>
      <c r="M23" s="13">
        <f>STDEV($B24:$B$104)</f>
        <v>32.220181927741969</v>
      </c>
      <c r="N23" s="13">
        <f>SLOPE($B$5:$B23,$A$5:$A23)</f>
        <v>0.11578947368421053</v>
      </c>
      <c r="O23" s="13">
        <f>SLOPE($B24:$B$104,$A24:$A$104)</f>
        <v>-0.48166214995483286</v>
      </c>
      <c r="P23" s="14">
        <f t="shared" si="6"/>
        <v>25.374918778427549</v>
      </c>
      <c r="Q23" s="14">
        <f t="shared" si="7"/>
        <v>69</v>
      </c>
      <c r="R23" s="14">
        <f t="shared" si="8"/>
        <v>0</v>
      </c>
      <c r="S23" s="14">
        <f t="shared" si="9"/>
        <v>28.428840607595763</v>
      </c>
      <c r="T23" s="14">
        <f t="shared" si="10"/>
        <v>0.59745162363904336</v>
      </c>
      <c r="V23">
        <f t="shared" si="11"/>
        <v>46</v>
      </c>
      <c r="W23">
        <f t="shared" si="3"/>
        <v>32</v>
      </c>
      <c r="X23">
        <f t="shared" si="3"/>
        <v>1</v>
      </c>
      <c r="Y23">
        <f t="shared" si="3"/>
        <v>42</v>
      </c>
      <c r="Z23">
        <f t="shared" si="3"/>
        <v>29</v>
      </c>
      <c r="AA23">
        <v>1000000</v>
      </c>
      <c r="AB23">
        <f t="shared" si="12"/>
        <v>24.2</v>
      </c>
      <c r="AC23" t="str">
        <f t="shared" si="13"/>
        <v>valid</v>
      </c>
      <c r="AE23" s="19" t="s">
        <v>45</v>
      </c>
      <c r="AF23" s="20">
        <v>55</v>
      </c>
      <c r="AG23" s="20">
        <v>32</v>
      </c>
      <c r="AH23" s="20">
        <v>1</v>
      </c>
      <c r="AI23" s="20">
        <v>50</v>
      </c>
      <c r="AJ23" s="20">
        <v>31</v>
      </c>
      <c r="AK23" s="20">
        <v>1000000</v>
      </c>
      <c r="AQ23">
        <f t="shared" si="1"/>
        <v>27</v>
      </c>
      <c r="AR23">
        <f t="shared" si="0"/>
        <v>1</v>
      </c>
      <c r="AS23">
        <f t="shared" si="0"/>
        <v>19</v>
      </c>
      <c r="AT23">
        <f t="shared" si="0"/>
        <v>32</v>
      </c>
      <c r="AU23">
        <f t="shared" si="0"/>
        <v>51</v>
      </c>
      <c r="AV23">
        <f t="shared" si="2"/>
        <v>1000000</v>
      </c>
      <c r="BB23" s="19" t="s">
        <v>45</v>
      </c>
      <c r="BC23" s="20">
        <v>27</v>
      </c>
      <c r="BD23" s="20">
        <v>1</v>
      </c>
      <c r="BE23" s="20">
        <v>19</v>
      </c>
      <c r="BF23" s="20">
        <v>32</v>
      </c>
      <c r="BG23" s="20">
        <v>51</v>
      </c>
      <c r="BH23" s="20">
        <v>1000000</v>
      </c>
    </row>
    <row r="24" spans="1:60" ht="15" thickBot="1" x14ac:dyDescent="0.35">
      <c r="A24">
        <v>20</v>
      </c>
      <c r="B24">
        <v>23</v>
      </c>
      <c r="C24">
        <f t="shared" si="4"/>
        <v>18.2</v>
      </c>
      <c r="D24">
        <f t="shared" si="5"/>
        <v>31.2</v>
      </c>
      <c r="E24">
        <f t="shared" si="14"/>
        <v>7.0237691685684709</v>
      </c>
      <c r="F24" s="13">
        <f>AVERAGE($B$5:$B24)</f>
        <v>25.4</v>
      </c>
      <c r="G24" s="13">
        <f>AVERAGE($B25:$B$104)</f>
        <v>51.25</v>
      </c>
      <c r="H24" s="13">
        <f>MAX($B$5:$B24)</f>
        <v>30</v>
      </c>
      <c r="I24" s="13">
        <f>MAX($B25:$B$104)</f>
        <v>99</v>
      </c>
      <c r="J24" s="13">
        <f>MIN($B$5:$B24)</f>
        <v>20</v>
      </c>
      <c r="K24" s="13">
        <f>MIN($B25:$B$104)</f>
        <v>20</v>
      </c>
      <c r="L24" s="13">
        <f>STDEV($B$5:$B24)</f>
        <v>3.7332080179469131</v>
      </c>
      <c r="M24" s="13">
        <f>STDEV($B25:$B$104)</f>
        <v>32.269239183289621</v>
      </c>
      <c r="N24" s="13">
        <f>SLOPE($B$5:$B24,$A$5:$A24)</f>
        <v>6.3157894736842107E-2</v>
      </c>
      <c r="O24" s="13">
        <f>SLOPE($B25:$B$104,$A25:$A$104)</f>
        <v>-0.52644163150492262</v>
      </c>
      <c r="P24" s="14">
        <f t="shared" si="6"/>
        <v>25.85</v>
      </c>
      <c r="Q24" s="14">
        <f t="shared" si="7"/>
        <v>69</v>
      </c>
      <c r="R24" s="14">
        <f t="shared" si="8"/>
        <v>0</v>
      </c>
      <c r="S24" s="14">
        <f t="shared" si="9"/>
        <v>28.536031165342706</v>
      </c>
      <c r="T24" s="14">
        <f t="shared" si="10"/>
        <v>0.5895995262417647</v>
      </c>
      <c r="V24">
        <f t="shared" si="11"/>
        <v>49</v>
      </c>
      <c r="W24">
        <f t="shared" si="3"/>
        <v>32</v>
      </c>
      <c r="X24">
        <f t="shared" si="3"/>
        <v>1</v>
      </c>
      <c r="Y24">
        <f t="shared" si="3"/>
        <v>46</v>
      </c>
      <c r="Z24">
        <f t="shared" si="3"/>
        <v>28</v>
      </c>
      <c r="AA24">
        <v>1000000</v>
      </c>
      <c r="AB24">
        <f t="shared" si="12"/>
        <v>18.2</v>
      </c>
      <c r="AC24" t="str">
        <f t="shared" si="13"/>
        <v>valid</v>
      </c>
      <c r="AE24" s="19" t="s">
        <v>46</v>
      </c>
      <c r="AF24" s="20">
        <v>60</v>
      </c>
      <c r="AG24" s="20">
        <v>32</v>
      </c>
      <c r="AH24" s="20">
        <v>1</v>
      </c>
      <c r="AI24" s="20">
        <v>49</v>
      </c>
      <c r="AJ24" s="20">
        <v>33</v>
      </c>
      <c r="AK24" s="20">
        <v>1000000</v>
      </c>
      <c r="AQ24">
        <f t="shared" si="1"/>
        <v>22</v>
      </c>
      <c r="AR24">
        <f t="shared" si="0"/>
        <v>1</v>
      </c>
      <c r="AS24">
        <f t="shared" si="0"/>
        <v>19</v>
      </c>
      <c r="AT24">
        <f t="shared" si="0"/>
        <v>33</v>
      </c>
      <c r="AU24">
        <f t="shared" si="0"/>
        <v>49</v>
      </c>
      <c r="AV24">
        <f t="shared" si="2"/>
        <v>1000000</v>
      </c>
      <c r="BB24" s="19" t="s">
        <v>46</v>
      </c>
      <c r="BC24" s="20">
        <v>22</v>
      </c>
      <c r="BD24" s="20">
        <v>1</v>
      </c>
      <c r="BE24" s="20">
        <v>19</v>
      </c>
      <c r="BF24" s="20">
        <v>33</v>
      </c>
      <c r="BG24" s="20">
        <v>49</v>
      </c>
      <c r="BH24" s="20">
        <v>1000000</v>
      </c>
    </row>
    <row r="25" spans="1:60" ht="15" thickBot="1" x14ac:dyDescent="0.35">
      <c r="A25">
        <v>21</v>
      </c>
      <c r="B25">
        <v>21</v>
      </c>
      <c r="C25">
        <f t="shared" si="4"/>
        <v>20.2</v>
      </c>
      <c r="D25">
        <f t="shared" si="5"/>
        <v>30.8</v>
      </c>
      <c r="E25">
        <f t="shared" si="14"/>
        <v>3.0550504633038997</v>
      </c>
      <c r="F25" s="13">
        <f>AVERAGE($B$5:$B25)</f>
        <v>25.19047619047619</v>
      </c>
      <c r="G25" s="13">
        <f>AVERAGE($B26:$B$104)</f>
        <v>51.632911392405063</v>
      </c>
      <c r="H25" s="13">
        <f>MAX($B$5:$B25)</f>
        <v>30</v>
      </c>
      <c r="I25" s="13">
        <f>MAX($B26:$B$104)</f>
        <v>99</v>
      </c>
      <c r="J25" s="13">
        <f>MIN($B$5:$B25)</f>
        <v>20</v>
      </c>
      <c r="K25" s="13">
        <f>MIN($B26:$B$104)</f>
        <v>20</v>
      </c>
      <c r="L25" s="13">
        <f>STDEV($B$5:$B25)</f>
        <v>3.7632306283172134</v>
      </c>
      <c r="M25" s="13">
        <f>STDEV($B26:$B$104)</f>
        <v>32.292007908280624</v>
      </c>
      <c r="N25" s="13">
        <f>SLOPE($B$5:$B25,$A$5:$A25)</f>
        <v>-2.5974025974025974E-3</v>
      </c>
      <c r="O25" s="13">
        <f>SLOPE($B26:$B$104,$A26:$A$104)</f>
        <v>-0.57614410905550151</v>
      </c>
      <c r="P25" s="14">
        <f t="shared" si="6"/>
        <v>26.442435201928873</v>
      </c>
      <c r="Q25" s="14">
        <f t="shared" si="7"/>
        <v>69</v>
      </c>
      <c r="R25" s="14">
        <f t="shared" si="8"/>
        <v>0</v>
      </c>
      <c r="S25" s="14">
        <f t="shared" si="9"/>
        <v>28.528777279963411</v>
      </c>
      <c r="T25" s="14">
        <f t="shared" si="10"/>
        <v>0.57354670645809891</v>
      </c>
      <c r="V25">
        <f t="shared" si="11"/>
        <v>51</v>
      </c>
      <c r="W25">
        <f t="shared" si="3"/>
        <v>32</v>
      </c>
      <c r="X25">
        <f t="shared" si="3"/>
        <v>1</v>
      </c>
      <c r="Y25">
        <f t="shared" si="3"/>
        <v>44</v>
      </c>
      <c r="Z25">
        <f t="shared" si="3"/>
        <v>26</v>
      </c>
      <c r="AA25">
        <v>1000000</v>
      </c>
      <c r="AB25">
        <f t="shared" si="12"/>
        <v>20.2</v>
      </c>
      <c r="AC25" t="str">
        <f t="shared" si="13"/>
        <v>valid</v>
      </c>
      <c r="AE25" s="19" t="s">
        <v>47</v>
      </c>
      <c r="AF25" s="20">
        <v>62</v>
      </c>
      <c r="AG25" s="20">
        <v>32</v>
      </c>
      <c r="AH25" s="20">
        <v>1</v>
      </c>
      <c r="AI25" s="20">
        <v>51</v>
      </c>
      <c r="AJ25" s="20">
        <v>35</v>
      </c>
      <c r="AK25" s="20">
        <v>1000000</v>
      </c>
      <c r="AQ25">
        <f t="shared" si="1"/>
        <v>20</v>
      </c>
      <c r="AR25">
        <f t="shared" si="0"/>
        <v>1</v>
      </c>
      <c r="AS25">
        <f t="shared" si="0"/>
        <v>19</v>
      </c>
      <c r="AT25">
        <f t="shared" si="0"/>
        <v>31</v>
      </c>
      <c r="AU25">
        <f t="shared" si="0"/>
        <v>47</v>
      </c>
      <c r="AV25">
        <f t="shared" si="2"/>
        <v>1000000</v>
      </c>
      <c r="BB25" s="19" t="s">
        <v>47</v>
      </c>
      <c r="BC25" s="20">
        <v>20</v>
      </c>
      <c r="BD25" s="20">
        <v>1</v>
      </c>
      <c r="BE25" s="20">
        <v>19</v>
      </c>
      <c r="BF25" s="20">
        <v>31</v>
      </c>
      <c r="BG25" s="20">
        <v>47</v>
      </c>
      <c r="BH25" s="20">
        <v>1000000</v>
      </c>
    </row>
    <row r="26" spans="1:60" ht="15" thickBot="1" x14ac:dyDescent="0.35">
      <c r="A26">
        <v>22</v>
      </c>
      <c r="B26">
        <v>23</v>
      </c>
      <c r="C26">
        <f t="shared" si="4"/>
        <v>9.1999999999999993</v>
      </c>
      <c r="D26">
        <f t="shared" si="5"/>
        <v>33</v>
      </c>
      <c r="E26">
        <f t="shared" si="14"/>
        <v>5.8594652770823235</v>
      </c>
      <c r="F26" s="13">
        <f>AVERAGE($B$5:$B26)</f>
        <v>25.09090909090909</v>
      </c>
      <c r="G26" s="13">
        <f>AVERAGE($B27:$B$104)</f>
        <v>52</v>
      </c>
      <c r="H26" s="13">
        <f>MAX($B$5:$B26)</f>
        <v>30</v>
      </c>
      <c r="I26" s="13">
        <f>MAX($B27:$B$104)</f>
        <v>99</v>
      </c>
      <c r="J26" s="13">
        <f>MIN($B$5:$B26)</f>
        <v>20</v>
      </c>
      <c r="K26" s="13">
        <f>MIN($B27:$B$104)</f>
        <v>20</v>
      </c>
      <c r="L26" s="13">
        <f>STDEV($B$5:$B26)</f>
        <v>3.7021112497638038</v>
      </c>
      <c r="M26" s="13">
        <f>STDEV($B27:$B$104)</f>
        <v>32.3346944864563</v>
      </c>
      <c r="N26" s="13">
        <f>SLOPE($B$5:$B26,$A$5:$A26)</f>
        <v>-2.8232636928289104E-2</v>
      </c>
      <c r="O26" s="13">
        <f>SLOPE($B27:$B$104,$A27:$A$104)</f>
        <v>-0.62719558922090568</v>
      </c>
      <c r="P26" s="14">
        <f t="shared" si="6"/>
        <v>26.90909090909091</v>
      </c>
      <c r="Q26" s="14">
        <f t="shared" si="7"/>
        <v>69</v>
      </c>
      <c r="R26" s="14">
        <f t="shared" si="8"/>
        <v>0</v>
      </c>
      <c r="S26" s="14">
        <f t="shared" si="9"/>
        <v>28.632583236692497</v>
      </c>
      <c r="T26" s="14">
        <f t="shared" si="10"/>
        <v>0.59896295229261654</v>
      </c>
      <c r="V26">
        <f t="shared" si="11"/>
        <v>54</v>
      </c>
      <c r="W26">
        <f t="shared" si="3"/>
        <v>32</v>
      </c>
      <c r="X26">
        <f t="shared" si="3"/>
        <v>1</v>
      </c>
      <c r="Y26">
        <f t="shared" si="3"/>
        <v>48</v>
      </c>
      <c r="Z26">
        <f t="shared" si="3"/>
        <v>30</v>
      </c>
      <c r="AA26">
        <v>1000000</v>
      </c>
      <c r="AB26">
        <f t="shared" si="12"/>
        <v>9.1999999999999993</v>
      </c>
      <c r="AC26" t="str">
        <f t="shared" si="13"/>
        <v>valid</v>
      </c>
      <c r="AE26" s="19" t="s">
        <v>48</v>
      </c>
      <c r="AF26" s="20">
        <v>64</v>
      </c>
      <c r="AG26" s="20">
        <v>32</v>
      </c>
      <c r="AH26" s="20">
        <v>1</v>
      </c>
      <c r="AI26" s="20">
        <v>53</v>
      </c>
      <c r="AJ26" s="20">
        <v>37</v>
      </c>
      <c r="AK26" s="20">
        <v>1000000</v>
      </c>
      <c r="AQ26">
        <f t="shared" si="1"/>
        <v>18</v>
      </c>
      <c r="AR26">
        <f t="shared" si="0"/>
        <v>1</v>
      </c>
      <c r="AS26">
        <f t="shared" si="0"/>
        <v>19</v>
      </c>
      <c r="AT26">
        <f t="shared" si="0"/>
        <v>29</v>
      </c>
      <c r="AU26">
        <f t="shared" si="0"/>
        <v>45</v>
      </c>
      <c r="AV26">
        <f t="shared" si="2"/>
        <v>1000000</v>
      </c>
      <c r="BB26" s="19" t="s">
        <v>48</v>
      </c>
      <c r="BC26" s="20">
        <v>18</v>
      </c>
      <c r="BD26" s="20">
        <v>1</v>
      </c>
      <c r="BE26" s="20">
        <v>19</v>
      </c>
      <c r="BF26" s="20">
        <v>29</v>
      </c>
      <c r="BG26" s="20">
        <v>45</v>
      </c>
      <c r="BH26" s="20">
        <v>1000000</v>
      </c>
    </row>
    <row r="27" spans="1:60" ht="15" thickBot="1" x14ac:dyDescent="0.35">
      <c r="A27">
        <v>23</v>
      </c>
      <c r="B27">
        <v>29</v>
      </c>
      <c r="C27">
        <f t="shared" si="4"/>
        <v>5.2</v>
      </c>
      <c r="D27">
        <f t="shared" si="5"/>
        <v>33.799999999999997</v>
      </c>
      <c r="E27">
        <f t="shared" si="14"/>
        <v>7.7674534651540261</v>
      </c>
      <c r="F27" s="13">
        <f>AVERAGE($B$5:$B27)</f>
        <v>25.260869565217391</v>
      </c>
      <c r="G27" s="13">
        <f>AVERAGE($B28:$B$104)</f>
        <v>52.298701298701296</v>
      </c>
      <c r="H27" s="13">
        <f>MAX($B$5:$B27)</f>
        <v>30</v>
      </c>
      <c r="I27" s="13">
        <f>MAX($B28:$B$104)</f>
        <v>99</v>
      </c>
      <c r="J27" s="13">
        <f>MIN($B$5:$B27)</f>
        <v>20</v>
      </c>
      <c r="K27" s="13">
        <f>MIN($B28:$B$104)</f>
        <v>20</v>
      </c>
      <c r="L27" s="13">
        <f>STDEV($B$5:$B27)</f>
        <v>3.7076994987623451</v>
      </c>
      <c r="M27" s="13">
        <f>STDEV($B28:$B$104)</f>
        <v>32.438226692018191</v>
      </c>
      <c r="N27" s="13">
        <f>SLOPE($B$5:$B27,$A$5:$A27)</f>
        <v>1.7786561264822136E-2</v>
      </c>
      <c r="O27" s="13">
        <f>SLOPE($B28:$B$104,$A28:$A$104)</f>
        <v>-0.67553499132446504</v>
      </c>
      <c r="P27" s="14">
        <f t="shared" si="6"/>
        <v>27.037831733483905</v>
      </c>
      <c r="Q27" s="14">
        <f t="shared" si="7"/>
        <v>69</v>
      </c>
      <c r="R27" s="14">
        <f t="shared" si="8"/>
        <v>0</v>
      </c>
      <c r="S27" s="14">
        <f t="shared" si="9"/>
        <v>28.730527193255845</v>
      </c>
      <c r="T27" s="14">
        <f t="shared" si="10"/>
        <v>0.69332155258928718</v>
      </c>
      <c r="V27">
        <f t="shared" si="11"/>
        <v>55</v>
      </c>
      <c r="W27">
        <f t="shared" si="3"/>
        <v>32</v>
      </c>
      <c r="X27">
        <f t="shared" si="3"/>
        <v>1</v>
      </c>
      <c r="Y27">
        <f t="shared" si="3"/>
        <v>50</v>
      </c>
      <c r="Z27">
        <f t="shared" si="3"/>
        <v>31</v>
      </c>
      <c r="AA27">
        <v>1000000</v>
      </c>
      <c r="AB27">
        <f t="shared" si="12"/>
        <v>5.2</v>
      </c>
      <c r="AC27" t="str">
        <f t="shared" si="13"/>
        <v>valid</v>
      </c>
      <c r="AE27" s="19" t="s">
        <v>49</v>
      </c>
      <c r="AF27" s="20">
        <v>65</v>
      </c>
      <c r="AG27" s="20">
        <v>32</v>
      </c>
      <c r="AH27" s="20">
        <v>1</v>
      </c>
      <c r="AI27" s="20">
        <v>54</v>
      </c>
      <c r="AJ27" s="20">
        <v>39</v>
      </c>
      <c r="AK27" s="20">
        <v>1000000</v>
      </c>
      <c r="AQ27">
        <f t="shared" si="1"/>
        <v>17</v>
      </c>
      <c r="AR27">
        <f t="shared" si="0"/>
        <v>1</v>
      </c>
      <c r="AS27">
        <f t="shared" si="0"/>
        <v>19</v>
      </c>
      <c r="AT27">
        <f t="shared" si="0"/>
        <v>28</v>
      </c>
      <c r="AU27">
        <f t="shared" si="0"/>
        <v>43</v>
      </c>
      <c r="AV27">
        <f t="shared" si="2"/>
        <v>1000000</v>
      </c>
      <c r="BB27" s="19" t="s">
        <v>49</v>
      </c>
      <c r="BC27" s="20">
        <v>17</v>
      </c>
      <c r="BD27" s="20">
        <v>1</v>
      </c>
      <c r="BE27" s="20">
        <v>19</v>
      </c>
      <c r="BF27" s="20">
        <v>28</v>
      </c>
      <c r="BG27" s="20">
        <v>43</v>
      </c>
      <c r="BH27" s="20">
        <v>1000000</v>
      </c>
    </row>
    <row r="28" spans="1:60" ht="15" thickBot="1" x14ac:dyDescent="0.35">
      <c r="A28">
        <v>24</v>
      </c>
      <c r="B28">
        <v>20</v>
      </c>
      <c r="C28" t="str">
        <f t="shared" si="4"/>
        <v/>
      </c>
      <c r="D28">
        <f t="shared" si="5"/>
        <v>35</v>
      </c>
      <c r="E28">
        <f t="shared" si="14"/>
        <v>2.8284271247461925</v>
      </c>
      <c r="F28" s="13">
        <f>AVERAGE($B$5:$B28)</f>
        <v>25.041666666666668</v>
      </c>
      <c r="G28" s="13">
        <f>AVERAGE($B29:$B$104)</f>
        <v>52.723684210526315</v>
      </c>
      <c r="H28" s="13">
        <f>MAX($B$5:$B28)</f>
        <v>30</v>
      </c>
      <c r="I28" s="13">
        <f>MAX($B29:$B$104)</f>
        <v>99</v>
      </c>
      <c r="J28" s="13">
        <f>MIN($B$5:$B28)</f>
        <v>20</v>
      </c>
      <c r="K28" s="13">
        <f>MIN($B29:$B$104)</f>
        <v>20</v>
      </c>
      <c r="L28" s="13">
        <f>STDEV($B$5:$B28)</f>
        <v>3.7818694096814189</v>
      </c>
      <c r="M28" s="13">
        <f>STDEV($B29:$B$104)</f>
        <v>32.437261982360354</v>
      </c>
      <c r="N28" s="13">
        <f>SLOPE($B$5:$B28,$A$5:$A28)</f>
        <v>-3.6956521739130437E-2</v>
      </c>
      <c r="O28" s="13">
        <f>SLOPE($B29:$B$104,$A29:$A$104)</f>
        <v>-0.73655502392344485</v>
      </c>
      <c r="P28" s="14">
        <f t="shared" si="6"/>
        <v>27.682017543859647</v>
      </c>
      <c r="Q28" s="14">
        <f t="shared" si="7"/>
        <v>69</v>
      </c>
      <c r="R28" s="14">
        <f t="shared" si="8"/>
        <v>0</v>
      </c>
      <c r="S28" s="14">
        <f t="shared" si="9"/>
        <v>28.655392572678934</v>
      </c>
      <c r="T28" s="14">
        <f t="shared" si="10"/>
        <v>0.69959850218431441</v>
      </c>
      <c r="V28">
        <f t="shared" si="11"/>
        <v>60</v>
      </c>
      <c r="W28">
        <f t="shared" si="3"/>
        <v>32</v>
      </c>
      <c r="X28">
        <f t="shared" si="3"/>
        <v>1</v>
      </c>
      <c r="Y28">
        <f t="shared" si="3"/>
        <v>49</v>
      </c>
      <c r="Z28">
        <f t="shared" si="3"/>
        <v>33</v>
      </c>
      <c r="AA28">
        <v>1000000</v>
      </c>
      <c r="AB28">
        <f t="shared" si="12"/>
        <v>-0.8</v>
      </c>
      <c r="AC28" t="str">
        <f t="shared" si="13"/>
        <v>invalid</v>
      </c>
      <c r="AE28" s="19" t="s">
        <v>50</v>
      </c>
      <c r="AF28" s="20">
        <v>66</v>
      </c>
      <c r="AG28" s="20">
        <v>32</v>
      </c>
      <c r="AH28" s="20">
        <v>1</v>
      </c>
      <c r="AI28" s="20">
        <v>56</v>
      </c>
      <c r="AJ28" s="20">
        <v>41</v>
      </c>
      <c r="AK28" s="20">
        <v>1000000</v>
      </c>
      <c r="AQ28">
        <f t="shared" si="1"/>
        <v>16</v>
      </c>
      <c r="AR28">
        <f t="shared" si="0"/>
        <v>1</v>
      </c>
      <c r="AS28">
        <f t="shared" si="0"/>
        <v>19</v>
      </c>
      <c r="AT28">
        <f t="shared" si="0"/>
        <v>26</v>
      </c>
      <c r="AU28">
        <f t="shared" si="0"/>
        <v>41</v>
      </c>
      <c r="AV28">
        <f t="shared" si="2"/>
        <v>1000000</v>
      </c>
      <c r="BB28" s="19" t="s">
        <v>50</v>
      </c>
      <c r="BC28" s="20">
        <v>16</v>
      </c>
      <c r="BD28" s="20">
        <v>1</v>
      </c>
      <c r="BE28" s="20">
        <v>19</v>
      </c>
      <c r="BF28" s="20">
        <v>26</v>
      </c>
      <c r="BG28" s="20">
        <v>41</v>
      </c>
      <c r="BH28" s="20">
        <v>1000000</v>
      </c>
    </row>
    <row r="29" spans="1:60" ht="15" thickBot="1" x14ac:dyDescent="0.35">
      <c r="A29">
        <v>25</v>
      </c>
      <c r="B29">
        <v>23</v>
      </c>
      <c r="C29">
        <f t="shared" si="4"/>
        <v>-6.8</v>
      </c>
      <c r="D29">
        <f t="shared" si="5"/>
        <v>36.200000000000003</v>
      </c>
      <c r="E29">
        <f t="shared" si="14"/>
        <v>8.4852813742385695</v>
      </c>
      <c r="F29" s="13">
        <f>AVERAGE($B$5:$B29)</f>
        <v>24.96</v>
      </c>
      <c r="G29" s="13">
        <f>AVERAGE($B30:$B$104)</f>
        <v>53.12</v>
      </c>
      <c r="H29" s="13">
        <f>MAX($B$5:$B29)</f>
        <v>30</v>
      </c>
      <c r="I29" s="13">
        <f>MAX($B30:$B$104)</f>
        <v>99</v>
      </c>
      <c r="J29" s="13">
        <f>MIN($B$5:$B29)</f>
        <v>20</v>
      </c>
      <c r="K29" s="13">
        <f>MIN($B30:$B$104)</f>
        <v>20</v>
      </c>
      <c r="L29" s="13">
        <f>STDEV($B$5:$B29)</f>
        <v>3.7246923810340764</v>
      </c>
      <c r="M29" s="13">
        <f>STDEV($B30:$B$104)</f>
        <v>32.469927875131113</v>
      </c>
      <c r="N29" s="13">
        <f>SLOPE($B$5:$B29,$A$5:$A29)</f>
        <v>-5.153846153846154E-2</v>
      </c>
      <c r="O29" s="13">
        <f>SLOPE($B30:$B$104,$A30:$A$104)</f>
        <v>-0.7985490753911807</v>
      </c>
      <c r="P29" s="14">
        <f t="shared" si="6"/>
        <v>28.159999999999997</v>
      </c>
      <c r="Q29" s="14">
        <f t="shared" si="7"/>
        <v>69</v>
      </c>
      <c r="R29" s="14">
        <f t="shared" si="8"/>
        <v>0</v>
      </c>
      <c r="S29" s="14">
        <f t="shared" si="9"/>
        <v>28.745235494097038</v>
      </c>
      <c r="T29" s="14">
        <f t="shared" si="10"/>
        <v>0.74701061385271916</v>
      </c>
      <c r="V29">
        <f t="shared" si="11"/>
        <v>62</v>
      </c>
      <c r="W29">
        <f t="shared" si="3"/>
        <v>32</v>
      </c>
      <c r="X29">
        <f t="shared" si="3"/>
        <v>1</v>
      </c>
      <c r="Y29">
        <f t="shared" si="3"/>
        <v>51</v>
      </c>
      <c r="Z29">
        <f t="shared" si="3"/>
        <v>35</v>
      </c>
      <c r="AA29">
        <v>1000000</v>
      </c>
      <c r="AB29">
        <f t="shared" si="12"/>
        <v>-6.8</v>
      </c>
      <c r="AC29" t="str">
        <f t="shared" si="13"/>
        <v>valid</v>
      </c>
      <c r="AE29" s="19" t="s">
        <v>51</v>
      </c>
      <c r="AF29" s="20">
        <v>68</v>
      </c>
      <c r="AG29" s="20">
        <v>32</v>
      </c>
      <c r="AH29" s="20">
        <v>1</v>
      </c>
      <c r="AI29" s="20">
        <v>58</v>
      </c>
      <c r="AJ29" s="20">
        <v>43</v>
      </c>
      <c r="AK29" s="20">
        <v>1000000</v>
      </c>
      <c r="AQ29">
        <f t="shared" si="1"/>
        <v>14</v>
      </c>
      <c r="AR29">
        <f t="shared" si="0"/>
        <v>1</v>
      </c>
      <c r="AS29">
        <f t="shared" si="0"/>
        <v>19</v>
      </c>
      <c r="AT29">
        <f t="shared" si="0"/>
        <v>24</v>
      </c>
      <c r="AU29">
        <f t="shared" si="0"/>
        <v>39</v>
      </c>
      <c r="AV29">
        <f t="shared" si="2"/>
        <v>1000000</v>
      </c>
      <c r="BB29" s="19" t="s">
        <v>51</v>
      </c>
      <c r="BC29" s="20">
        <v>14</v>
      </c>
      <c r="BD29" s="20">
        <v>1</v>
      </c>
      <c r="BE29" s="20">
        <v>19</v>
      </c>
      <c r="BF29" s="20">
        <v>24</v>
      </c>
      <c r="BG29" s="20">
        <v>39</v>
      </c>
      <c r="BH29" s="20">
        <v>1000000</v>
      </c>
    </row>
    <row r="30" spans="1:60" ht="15" thickBot="1" x14ac:dyDescent="0.35">
      <c r="A30">
        <v>26</v>
      </c>
      <c r="B30">
        <v>29</v>
      </c>
      <c r="C30">
        <f t="shared" si="4"/>
        <v>-12.8</v>
      </c>
      <c r="D30">
        <f t="shared" si="5"/>
        <v>37.4</v>
      </c>
      <c r="E30">
        <f t="shared" si="14"/>
        <v>4.2426406871192848</v>
      </c>
      <c r="F30" s="13">
        <f>AVERAGE($B$5:$B30)</f>
        <v>25.115384615384617</v>
      </c>
      <c r="G30" s="13">
        <f>AVERAGE($B31:$B$104)</f>
        <v>53.445945945945944</v>
      </c>
      <c r="H30" s="13">
        <f>MAX($B$5:$B30)</f>
        <v>30</v>
      </c>
      <c r="I30" s="13">
        <f>MAX($B31:$B$104)</f>
        <v>99</v>
      </c>
      <c r="J30" s="13">
        <f>MIN($B$5:$B30)</f>
        <v>20</v>
      </c>
      <c r="K30" s="13">
        <f>MIN($B31:$B$104)</f>
        <v>20</v>
      </c>
      <c r="L30" s="13">
        <f>STDEV($B$5:$B30)</f>
        <v>3.7344549597168664</v>
      </c>
      <c r="M30" s="13">
        <f>STDEV($B31:$B$104)</f>
        <v>32.567797311081208</v>
      </c>
      <c r="N30" s="13">
        <f>SLOPE($B$5:$B30,$A$5:$A30)</f>
        <v>-1.1282051282051283E-2</v>
      </c>
      <c r="O30" s="13">
        <f>SLOPE($B31:$B$104,$A31:$A$104)</f>
        <v>-0.85815623843021105</v>
      </c>
      <c r="P30" s="14">
        <f t="shared" si="6"/>
        <v>28.330561330561327</v>
      </c>
      <c r="Q30" s="14">
        <f t="shared" si="7"/>
        <v>69</v>
      </c>
      <c r="R30" s="14">
        <f t="shared" si="8"/>
        <v>0</v>
      </c>
      <c r="S30" s="14">
        <f t="shared" si="9"/>
        <v>28.83334235136434</v>
      </c>
      <c r="T30" s="14">
        <f t="shared" si="10"/>
        <v>0.84687418714815976</v>
      </c>
      <c r="V30">
        <f t="shared" si="11"/>
        <v>64</v>
      </c>
      <c r="W30">
        <f t="shared" si="3"/>
        <v>32</v>
      </c>
      <c r="X30">
        <f t="shared" si="3"/>
        <v>1</v>
      </c>
      <c r="Y30">
        <f t="shared" si="3"/>
        <v>53</v>
      </c>
      <c r="Z30">
        <f t="shared" si="3"/>
        <v>37</v>
      </c>
      <c r="AA30">
        <v>1000000</v>
      </c>
      <c r="AB30">
        <f t="shared" si="12"/>
        <v>-12.8</v>
      </c>
      <c r="AC30" t="str">
        <f t="shared" si="13"/>
        <v>valid</v>
      </c>
      <c r="AE30" s="19" t="s">
        <v>52</v>
      </c>
      <c r="AF30" s="20">
        <v>70</v>
      </c>
      <c r="AG30" s="20">
        <v>32</v>
      </c>
      <c r="AH30" s="20">
        <v>1</v>
      </c>
      <c r="AI30" s="20">
        <v>60</v>
      </c>
      <c r="AJ30" s="20">
        <v>44</v>
      </c>
      <c r="AK30" s="20">
        <v>1000000</v>
      </c>
      <c r="AQ30">
        <f t="shared" si="1"/>
        <v>12</v>
      </c>
      <c r="AR30">
        <f t="shared" si="0"/>
        <v>1</v>
      </c>
      <c r="AS30">
        <f t="shared" si="0"/>
        <v>19</v>
      </c>
      <c r="AT30">
        <f t="shared" si="0"/>
        <v>22</v>
      </c>
      <c r="AU30">
        <f t="shared" si="0"/>
        <v>38</v>
      </c>
      <c r="AV30">
        <f t="shared" si="2"/>
        <v>1000000</v>
      </c>
      <c r="BB30" s="19" t="s">
        <v>52</v>
      </c>
      <c r="BC30" s="20">
        <v>12</v>
      </c>
      <c r="BD30" s="20">
        <v>1</v>
      </c>
      <c r="BE30" s="20">
        <v>19</v>
      </c>
      <c r="BF30" s="20">
        <v>22</v>
      </c>
      <c r="BG30" s="20">
        <v>38</v>
      </c>
      <c r="BH30" s="20">
        <v>1000000</v>
      </c>
    </row>
    <row r="31" spans="1:60" ht="15" thickBot="1" x14ac:dyDescent="0.35">
      <c r="A31">
        <v>27</v>
      </c>
      <c r="B31">
        <v>30</v>
      </c>
      <c r="C31">
        <f t="shared" si="4"/>
        <v>-16.8</v>
      </c>
      <c r="D31">
        <f t="shared" si="5"/>
        <v>38.200000000000003</v>
      </c>
      <c r="E31">
        <f t="shared" si="14"/>
        <v>5.0332229568471618</v>
      </c>
      <c r="F31" s="13">
        <f>AVERAGE($B$5:$B31)</f>
        <v>25.296296296296298</v>
      </c>
      <c r="G31" s="13">
        <f>AVERAGE($B32:$B$104)</f>
        <v>53.767123287671232</v>
      </c>
      <c r="H31" s="13">
        <f>MAX($B$5:$B31)</f>
        <v>30</v>
      </c>
      <c r="I31" s="13">
        <f>MAX($B32:$B$104)</f>
        <v>99</v>
      </c>
      <c r="J31" s="13">
        <f>MIN($B$5:$B31)</f>
        <v>20</v>
      </c>
      <c r="K31" s="13">
        <f>MIN($B32:$B$104)</f>
        <v>20</v>
      </c>
      <c r="L31" s="13">
        <f>STDEV($B$5:$B31)</f>
        <v>3.7806675724595729</v>
      </c>
      <c r="M31" s="13">
        <f>STDEV($B32:$B$104)</f>
        <v>32.674965165307121</v>
      </c>
      <c r="N31" s="13">
        <f>SLOPE($B$5:$B31,$A$5:$A31)</f>
        <v>2.8693528693528692E-2</v>
      </c>
      <c r="O31" s="13">
        <f>SLOPE($B32:$B$104,$A32:$A$104)</f>
        <v>-0.92067752684191029</v>
      </c>
      <c r="P31" s="14">
        <f t="shared" si="6"/>
        <v>28.470826991374935</v>
      </c>
      <c r="Q31" s="14">
        <f t="shared" si="7"/>
        <v>69</v>
      </c>
      <c r="R31" s="14">
        <f t="shared" si="8"/>
        <v>0</v>
      </c>
      <c r="S31" s="14">
        <f t="shared" si="9"/>
        <v>28.894297592847547</v>
      </c>
      <c r="T31" s="14">
        <f t="shared" si="10"/>
        <v>0.94937105553543899</v>
      </c>
      <c r="V31">
        <f t="shared" si="11"/>
        <v>65</v>
      </c>
      <c r="W31">
        <f t="shared" si="3"/>
        <v>32</v>
      </c>
      <c r="X31">
        <f t="shared" si="3"/>
        <v>1</v>
      </c>
      <c r="Y31">
        <f t="shared" si="3"/>
        <v>54</v>
      </c>
      <c r="Z31">
        <f t="shared" si="3"/>
        <v>39</v>
      </c>
      <c r="AA31">
        <v>1000000</v>
      </c>
      <c r="AB31">
        <f t="shared" si="12"/>
        <v>-16.8</v>
      </c>
      <c r="AC31" t="str">
        <f t="shared" si="13"/>
        <v>valid</v>
      </c>
      <c r="AE31" s="19" t="s">
        <v>53</v>
      </c>
      <c r="AF31" s="20">
        <v>73</v>
      </c>
      <c r="AG31" s="20">
        <v>32</v>
      </c>
      <c r="AH31" s="20">
        <v>1</v>
      </c>
      <c r="AI31" s="20">
        <v>61</v>
      </c>
      <c r="AJ31" s="20">
        <v>46</v>
      </c>
      <c r="AK31" s="20">
        <v>1000000</v>
      </c>
      <c r="AQ31">
        <f t="shared" si="1"/>
        <v>9</v>
      </c>
      <c r="AR31">
        <f t="shared" si="0"/>
        <v>1</v>
      </c>
      <c r="AS31">
        <f t="shared" si="0"/>
        <v>19</v>
      </c>
      <c r="AT31">
        <f t="shared" si="0"/>
        <v>21</v>
      </c>
      <c r="AU31">
        <f t="shared" si="0"/>
        <v>36</v>
      </c>
      <c r="AV31">
        <f t="shared" si="2"/>
        <v>1000000</v>
      </c>
      <c r="BB31" s="19" t="s">
        <v>53</v>
      </c>
      <c r="BC31" s="20">
        <v>9</v>
      </c>
      <c r="BD31" s="20">
        <v>1</v>
      </c>
      <c r="BE31" s="20">
        <v>19</v>
      </c>
      <c r="BF31" s="20">
        <v>21</v>
      </c>
      <c r="BG31" s="20">
        <v>36</v>
      </c>
      <c r="BH31" s="20">
        <v>1000000</v>
      </c>
    </row>
    <row r="32" spans="1:60" ht="15" thickBot="1" x14ac:dyDescent="0.35">
      <c r="A32">
        <v>28</v>
      </c>
      <c r="B32">
        <v>30</v>
      </c>
      <c r="C32">
        <f t="shared" si="4"/>
        <v>-21.8</v>
      </c>
      <c r="D32">
        <f t="shared" si="5"/>
        <v>39.200000000000003</v>
      </c>
      <c r="E32">
        <f t="shared" si="14"/>
        <v>4.5092497528228863</v>
      </c>
      <c r="F32" s="13">
        <f>AVERAGE($B$5:$B32)</f>
        <v>25.464285714285715</v>
      </c>
      <c r="G32" s="13">
        <f>AVERAGE($B33:$B$104)</f>
        <v>54.097222222222221</v>
      </c>
      <c r="H32" s="13">
        <f>MAX($B$5:$B32)</f>
        <v>30</v>
      </c>
      <c r="I32" s="13">
        <f>MAX($B33:$B$104)</f>
        <v>99</v>
      </c>
      <c r="J32" s="13">
        <f>MIN($B$5:$B32)</f>
        <v>20</v>
      </c>
      <c r="K32" s="13">
        <f>MIN($B33:$B$104)</f>
        <v>20</v>
      </c>
      <c r="L32" s="13">
        <f>STDEV($B$5:$B32)</f>
        <v>3.8150010228350952</v>
      </c>
      <c r="M32" s="13">
        <f>STDEV($B33:$B$104)</f>
        <v>32.781461491632527</v>
      </c>
      <c r="N32" s="13">
        <f>SLOPE($B$5:$B32,$A$5:$A32)</f>
        <v>6.048166392993979E-2</v>
      </c>
      <c r="O32" s="13">
        <f>SLOPE($B33:$B$104,$A33:$A$104)</f>
        <v>-0.98747507878320162</v>
      </c>
      <c r="P32" s="14">
        <f t="shared" si="6"/>
        <v>28.632936507936506</v>
      </c>
      <c r="Q32" s="14">
        <f t="shared" si="7"/>
        <v>69</v>
      </c>
      <c r="R32" s="14">
        <f t="shared" si="8"/>
        <v>0</v>
      </c>
      <c r="S32" s="14">
        <f t="shared" si="9"/>
        <v>28.966460468797433</v>
      </c>
      <c r="T32" s="14">
        <f t="shared" si="10"/>
        <v>1.0479567427131413</v>
      </c>
      <c r="V32">
        <f t="shared" si="11"/>
        <v>66</v>
      </c>
      <c r="W32">
        <f t="shared" si="3"/>
        <v>32</v>
      </c>
      <c r="X32">
        <f t="shared" si="3"/>
        <v>1</v>
      </c>
      <c r="Y32">
        <f t="shared" si="3"/>
        <v>56</v>
      </c>
      <c r="Z32">
        <f t="shared" si="3"/>
        <v>41</v>
      </c>
      <c r="AA32">
        <v>1000000</v>
      </c>
      <c r="AB32">
        <f t="shared" si="12"/>
        <v>-21.8</v>
      </c>
      <c r="AC32" t="str">
        <f t="shared" si="13"/>
        <v>valid</v>
      </c>
      <c r="AE32" s="19" t="s">
        <v>54</v>
      </c>
      <c r="AF32" s="20">
        <v>76</v>
      </c>
      <c r="AG32" s="20">
        <v>32</v>
      </c>
      <c r="AH32" s="20">
        <v>1</v>
      </c>
      <c r="AI32" s="20">
        <v>68</v>
      </c>
      <c r="AJ32" s="20">
        <v>48</v>
      </c>
      <c r="AK32" s="20">
        <v>1000000</v>
      </c>
      <c r="AQ32">
        <f t="shared" si="1"/>
        <v>6</v>
      </c>
      <c r="AR32">
        <f t="shared" si="0"/>
        <v>1</v>
      </c>
      <c r="AS32">
        <f t="shared" si="0"/>
        <v>19</v>
      </c>
      <c r="AT32">
        <f t="shared" si="0"/>
        <v>14</v>
      </c>
      <c r="AU32">
        <f t="shared" si="0"/>
        <v>34</v>
      </c>
      <c r="AV32">
        <f t="shared" si="2"/>
        <v>1000000</v>
      </c>
      <c r="BB32" s="19" t="s">
        <v>54</v>
      </c>
      <c r="BC32" s="20">
        <v>6</v>
      </c>
      <c r="BD32" s="20">
        <v>1</v>
      </c>
      <c r="BE32" s="20">
        <v>19</v>
      </c>
      <c r="BF32" s="20">
        <v>14</v>
      </c>
      <c r="BG32" s="20">
        <v>34</v>
      </c>
      <c r="BH32" s="20">
        <v>1000000</v>
      </c>
    </row>
    <row r="33" spans="1:60" ht="15" thickBot="1" x14ac:dyDescent="0.35">
      <c r="A33">
        <v>29</v>
      </c>
      <c r="B33">
        <v>27</v>
      </c>
      <c r="C33">
        <f t="shared" si="4"/>
        <v>-27.8</v>
      </c>
      <c r="D33">
        <f t="shared" si="5"/>
        <v>40.4</v>
      </c>
      <c r="E33">
        <f t="shared" si="14"/>
        <v>5.507570547286095</v>
      </c>
      <c r="F33" s="13">
        <f>AVERAGE($B$5:$B33)</f>
        <v>25.517241379310345</v>
      </c>
      <c r="G33" s="13">
        <f>AVERAGE($B34:$B$104)</f>
        <v>54.478873239436616</v>
      </c>
      <c r="H33" s="13">
        <f>MAX($B$5:$B33)</f>
        <v>30</v>
      </c>
      <c r="I33" s="13">
        <f>MAX($B34:$B$104)</f>
        <v>99</v>
      </c>
      <c r="J33" s="13">
        <f>MIN($B$5:$B33)</f>
        <v>20</v>
      </c>
      <c r="K33" s="13">
        <f>MIN($B34:$B$104)</f>
        <v>20</v>
      </c>
      <c r="L33" s="13">
        <f>STDEV($B$5:$B33)</f>
        <v>3.7570950941915227</v>
      </c>
      <c r="M33" s="13">
        <f>STDEV($B34:$B$104)</f>
        <v>32.85329257468706</v>
      </c>
      <c r="N33" s="13">
        <f>SLOPE($B$5:$B33,$A$5:$A33)</f>
        <v>6.5024630541871908E-2</v>
      </c>
      <c r="O33" s="13">
        <f>SLOPE($B34:$B$104,$A34:$A$104)</f>
        <v>-1.0625083836351441</v>
      </c>
      <c r="P33" s="14">
        <f t="shared" si="6"/>
        <v>28.961631860126271</v>
      </c>
      <c r="Q33" s="14">
        <f t="shared" si="7"/>
        <v>69</v>
      </c>
      <c r="R33" s="14">
        <f t="shared" si="8"/>
        <v>0</v>
      </c>
      <c r="S33" s="14">
        <f t="shared" si="9"/>
        <v>29.096197480495537</v>
      </c>
      <c r="T33" s="14">
        <f t="shared" si="10"/>
        <v>1.1275330141770161</v>
      </c>
      <c r="V33">
        <f t="shared" si="11"/>
        <v>68</v>
      </c>
      <c r="W33">
        <f t="shared" si="3"/>
        <v>32</v>
      </c>
      <c r="X33">
        <f t="shared" si="3"/>
        <v>1</v>
      </c>
      <c r="Y33">
        <f t="shared" si="3"/>
        <v>58</v>
      </c>
      <c r="Z33">
        <f t="shared" si="3"/>
        <v>43</v>
      </c>
      <c r="AA33">
        <v>1000000</v>
      </c>
      <c r="AB33">
        <f t="shared" si="12"/>
        <v>-27.8</v>
      </c>
      <c r="AC33" t="str">
        <f t="shared" si="13"/>
        <v>valid</v>
      </c>
      <c r="AE33" s="19" t="s">
        <v>55</v>
      </c>
      <c r="AF33" s="20">
        <v>77</v>
      </c>
      <c r="AG33" s="20">
        <v>32</v>
      </c>
      <c r="AH33" s="20">
        <v>1</v>
      </c>
      <c r="AI33" s="20">
        <v>70</v>
      </c>
      <c r="AJ33" s="20">
        <v>50</v>
      </c>
      <c r="AK33" s="20">
        <v>1000000</v>
      </c>
      <c r="AQ33">
        <f t="shared" si="1"/>
        <v>5</v>
      </c>
      <c r="AR33">
        <f t="shared" si="0"/>
        <v>1</v>
      </c>
      <c r="AS33">
        <f t="shared" si="0"/>
        <v>19</v>
      </c>
      <c r="AT33">
        <f t="shared" si="0"/>
        <v>12</v>
      </c>
      <c r="AU33">
        <f t="shared" si="0"/>
        <v>32</v>
      </c>
      <c r="AV33">
        <f t="shared" si="2"/>
        <v>1000000</v>
      </c>
      <c r="BB33" s="19" t="s">
        <v>55</v>
      </c>
      <c r="BC33" s="20">
        <v>5</v>
      </c>
      <c r="BD33" s="20">
        <v>1</v>
      </c>
      <c r="BE33" s="20">
        <v>19</v>
      </c>
      <c r="BF33" s="20">
        <v>12</v>
      </c>
      <c r="BG33" s="20">
        <v>32</v>
      </c>
      <c r="BH33" s="20">
        <v>1000000</v>
      </c>
    </row>
    <row r="34" spans="1:60" ht="15" thickBot="1" x14ac:dyDescent="0.35">
      <c r="A34">
        <v>30</v>
      </c>
      <c r="B34">
        <v>24</v>
      </c>
      <c r="C34">
        <f t="shared" si="4"/>
        <v>-32.799999999999997</v>
      </c>
      <c r="D34">
        <f t="shared" si="5"/>
        <v>41.4</v>
      </c>
      <c r="E34">
        <f t="shared" si="14"/>
        <v>5.507570547286095</v>
      </c>
      <c r="F34" s="13">
        <f>AVERAGE($B$5:$B34)</f>
        <v>25.466666666666665</v>
      </c>
      <c r="G34" s="13">
        <f>AVERAGE($B35:$B$104)</f>
        <v>54.914285714285711</v>
      </c>
      <c r="H34" s="13">
        <f>MAX($B$5:$B34)</f>
        <v>30</v>
      </c>
      <c r="I34" s="13">
        <f>MAX($B35:$B$104)</f>
        <v>99</v>
      </c>
      <c r="J34" s="13">
        <f>MIN($B$5:$B34)</f>
        <v>20</v>
      </c>
      <c r="K34" s="13">
        <f>MIN($B35:$B$104)</f>
        <v>20</v>
      </c>
      <c r="L34" s="13">
        <f>STDEV($B$5:$B34)</f>
        <v>3.7021273784726527</v>
      </c>
      <c r="M34" s="13">
        <f>STDEV($B35:$B$104)</f>
        <v>32.883519883327338</v>
      </c>
      <c r="N34" s="13">
        <f>SLOPE($B$5:$B34,$A$5:$A34)</f>
        <v>4.8943270300333706E-2</v>
      </c>
      <c r="O34" s="13">
        <f>SLOPE($B35:$B$104,$A35:$A$104)</f>
        <v>-1.146566354649637</v>
      </c>
      <c r="P34" s="14">
        <f t="shared" si="6"/>
        <v>29.447619047619046</v>
      </c>
      <c r="Q34" s="14">
        <f t="shared" si="7"/>
        <v>69</v>
      </c>
      <c r="R34" s="14">
        <f t="shared" si="8"/>
        <v>0</v>
      </c>
      <c r="S34" s="14">
        <f t="shared" si="9"/>
        <v>29.181392504854685</v>
      </c>
      <c r="T34" s="14">
        <f t="shared" si="10"/>
        <v>1.1955096249499706</v>
      </c>
      <c r="V34">
        <f t="shared" si="11"/>
        <v>70</v>
      </c>
      <c r="W34">
        <f t="shared" si="3"/>
        <v>32</v>
      </c>
      <c r="X34">
        <f t="shared" si="3"/>
        <v>1</v>
      </c>
      <c r="Y34">
        <f t="shared" si="3"/>
        <v>60</v>
      </c>
      <c r="Z34">
        <f t="shared" si="3"/>
        <v>44</v>
      </c>
      <c r="AA34">
        <v>1000000</v>
      </c>
      <c r="AB34">
        <f t="shared" si="12"/>
        <v>-32.799999999999997</v>
      </c>
      <c r="AC34" t="str">
        <f t="shared" si="13"/>
        <v>valid</v>
      </c>
      <c r="AE34" s="19" t="s">
        <v>56</v>
      </c>
      <c r="AF34" s="20">
        <v>67</v>
      </c>
      <c r="AG34" s="20">
        <v>31</v>
      </c>
      <c r="AH34" s="20">
        <v>1</v>
      </c>
      <c r="AI34" s="20">
        <v>31</v>
      </c>
      <c r="AJ34" s="20">
        <v>51</v>
      </c>
      <c r="AK34" s="20">
        <v>1000000</v>
      </c>
      <c r="AQ34">
        <f t="shared" si="1"/>
        <v>15</v>
      </c>
      <c r="AR34">
        <f t="shared" si="0"/>
        <v>51</v>
      </c>
      <c r="AS34">
        <f t="shared" si="0"/>
        <v>19</v>
      </c>
      <c r="AT34">
        <f t="shared" si="0"/>
        <v>51</v>
      </c>
      <c r="AU34">
        <f t="shared" si="0"/>
        <v>31</v>
      </c>
      <c r="AV34">
        <f t="shared" si="2"/>
        <v>1000000</v>
      </c>
      <c r="BB34" s="19" t="s">
        <v>56</v>
      </c>
      <c r="BC34" s="20">
        <v>15</v>
      </c>
      <c r="BD34" s="20">
        <v>51</v>
      </c>
      <c r="BE34" s="20">
        <v>19</v>
      </c>
      <c r="BF34" s="20">
        <v>51</v>
      </c>
      <c r="BG34" s="20">
        <v>31</v>
      </c>
      <c r="BH34" s="20">
        <v>1000000</v>
      </c>
    </row>
    <row r="35" spans="1:60" ht="15" thickBot="1" x14ac:dyDescent="0.35">
      <c r="A35">
        <v>31</v>
      </c>
      <c r="B35">
        <v>22</v>
      </c>
      <c r="C35">
        <f t="shared" si="4"/>
        <v>-38.799999999999997</v>
      </c>
      <c r="D35">
        <f t="shared" si="5"/>
        <v>42.6</v>
      </c>
      <c r="E35">
        <f t="shared" si="14"/>
        <v>5.5075705472861154</v>
      </c>
      <c r="F35" s="13">
        <f>AVERAGE($B$5:$B35)</f>
        <v>25.35483870967742</v>
      </c>
      <c r="G35" s="13">
        <f>AVERAGE($B36:$B$104)</f>
        <v>55.391304347826086</v>
      </c>
      <c r="H35" s="13">
        <f>MAX($B$5:$B35)</f>
        <v>30</v>
      </c>
      <c r="I35" s="13">
        <f>MAX($B36:$B$104)</f>
        <v>99</v>
      </c>
      <c r="J35" s="13">
        <f>MIN($B$5:$B35)</f>
        <v>20</v>
      </c>
      <c r="K35" s="13">
        <f>MIN($B36:$B$104)</f>
        <v>20</v>
      </c>
      <c r="L35" s="13">
        <f>STDEV($B$5:$B35)</f>
        <v>3.6927712005734898</v>
      </c>
      <c r="M35" s="13">
        <f>STDEV($B36:$B$104)</f>
        <v>32.879556222542064</v>
      </c>
      <c r="N35" s="13">
        <f>SLOPE($B$5:$B35,$A$5:$A35)</f>
        <v>2.3387096774193542E-2</v>
      </c>
      <c r="O35" s="13">
        <f>SLOPE($B36:$B$104,$A36:$A$104)</f>
        <v>-1.2392400438436246</v>
      </c>
      <c r="P35" s="14">
        <f t="shared" si="6"/>
        <v>30.036465638148666</v>
      </c>
      <c r="Q35" s="14">
        <f t="shared" si="7"/>
        <v>69</v>
      </c>
      <c r="R35" s="14">
        <f t="shared" si="8"/>
        <v>0</v>
      </c>
      <c r="S35" s="14">
        <f t="shared" si="9"/>
        <v>29.186785021968575</v>
      </c>
      <c r="T35" s="14">
        <f t="shared" si="10"/>
        <v>1.2626271406178182</v>
      </c>
      <c r="V35">
        <f t="shared" si="11"/>
        <v>73</v>
      </c>
      <c r="W35">
        <f t="shared" si="3"/>
        <v>32</v>
      </c>
      <c r="X35">
        <f t="shared" si="3"/>
        <v>1</v>
      </c>
      <c r="Y35">
        <f t="shared" si="3"/>
        <v>61</v>
      </c>
      <c r="Z35">
        <f t="shared" si="3"/>
        <v>46</v>
      </c>
      <c r="AA35">
        <v>1000000</v>
      </c>
      <c r="AB35">
        <f t="shared" si="12"/>
        <v>-38.799999999999997</v>
      </c>
      <c r="AC35" t="str">
        <f t="shared" si="13"/>
        <v>valid</v>
      </c>
      <c r="AE35" s="19" t="s">
        <v>57</v>
      </c>
      <c r="AF35" s="20">
        <v>52</v>
      </c>
      <c r="AG35" s="20">
        <v>30</v>
      </c>
      <c r="AH35" s="20">
        <v>1</v>
      </c>
      <c r="AI35" s="20">
        <v>29</v>
      </c>
      <c r="AJ35" s="20">
        <v>54</v>
      </c>
      <c r="AK35" s="20">
        <v>1000000</v>
      </c>
      <c r="AQ35">
        <f t="shared" si="1"/>
        <v>30</v>
      </c>
      <c r="AR35">
        <f t="shared" si="0"/>
        <v>52</v>
      </c>
      <c r="AS35">
        <f t="shared" si="0"/>
        <v>19</v>
      </c>
      <c r="AT35">
        <f t="shared" si="0"/>
        <v>53</v>
      </c>
      <c r="AU35">
        <f t="shared" si="0"/>
        <v>28</v>
      </c>
      <c r="AV35">
        <f t="shared" si="2"/>
        <v>1000000</v>
      </c>
      <c r="BB35" s="19" t="s">
        <v>57</v>
      </c>
      <c r="BC35" s="20">
        <v>30</v>
      </c>
      <c r="BD35" s="20">
        <v>52</v>
      </c>
      <c r="BE35" s="20">
        <v>19</v>
      </c>
      <c r="BF35" s="20">
        <v>53</v>
      </c>
      <c r="BG35" s="20">
        <v>28</v>
      </c>
      <c r="BH35" s="20">
        <v>1000000</v>
      </c>
    </row>
    <row r="36" spans="1:60" ht="15" thickBot="1" x14ac:dyDescent="0.35">
      <c r="A36">
        <v>32</v>
      </c>
      <c r="B36">
        <v>26</v>
      </c>
      <c r="C36">
        <f t="shared" si="4"/>
        <v>-50.8</v>
      </c>
      <c r="D36">
        <f t="shared" si="5"/>
        <v>45</v>
      </c>
      <c r="E36">
        <f t="shared" si="14"/>
        <v>9.1651513899117045</v>
      </c>
      <c r="F36" s="13">
        <f>AVERAGE($B$5:$B36)</f>
        <v>25.375</v>
      </c>
      <c r="G36" s="13">
        <f>AVERAGE($B37:$B$104)</f>
        <v>55.823529411764703</v>
      </c>
      <c r="H36" s="13">
        <f>MAX($B$5:$B36)</f>
        <v>30</v>
      </c>
      <c r="I36" s="13">
        <f>MAX($B37:$B$104)</f>
        <v>99</v>
      </c>
      <c r="J36" s="13">
        <f>MIN($B$5:$B36)</f>
        <v>20</v>
      </c>
      <c r="K36" s="13">
        <f>MIN($B37:$B$104)</f>
        <v>20</v>
      </c>
      <c r="L36" s="13">
        <f>STDEV($B$5:$B36)</f>
        <v>3.6345119919123721</v>
      </c>
      <c r="M36" s="13">
        <f>STDEV($B37:$B$104)</f>
        <v>32.925941855303449</v>
      </c>
      <c r="N36" s="13">
        <f>SLOPE($B$5:$B36,$A$5:$A36)</f>
        <v>2.4926686217008796E-2</v>
      </c>
      <c r="O36" s="13">
        <f>SLOPE($B37:$B$104,$A37:$A$104)</f>
        <v>-1.3334351261594839</v>
      </c>
      <c r="P36" s="14">
        <f t="shared" si="6"/>
        <v>30.448529411764703</v>
      </c>
      <c r="Q36" s="14">
        <f t="shared" si="7"/>
        <v>69</v>
      </c>
      <c r="R36" s="14">
        <f t="shared" si="8"/>
        <v>0</v>
      </c>
      <c r="S36" s="14">
        <f t="shared" si="9"/>
        <v>29.291429863391077</v>
      </c>
      <c r="T36" s="14">
        <f t="shared" si="10"/>
        <v>1.3583618123764927</v>
      </c>
      <c r="V36">
        <f t="shared" si="11"/>
        <v>76</v>
      </c>
      <c r="W36">
        <f t="shared" si="3"/>
        <v>32</v>
      </c>
      <c r="X36">
        <f t="shared" si="3"/>
        <v>1</v>
      </c>
      <c r="Y36">
        <f t="shared" si="3"/>
        <v>68</v>
      </c>
      <c r="Z36">
        <f t="shared" si="3"/>
        <v>48</v>
      </c>
      <c r="AA36">
        <v>1000000</v>
      </c>
      <c r="AB36">
        <f t="shared" si="12"/>
        <v>-50.8</v>
      </c>
      <c r="AC36" t="str">
        <f t="shared" si="13"/>
        <v>valid</v>
      </c>
      <c r="AE36" s="19" t="s">
        <v>58</v>
      </c>
      <c r="AF36" s="20">
        <v>33</v>
      </c>
      <c r="AG36" s="20">
        <v>19</v>
      </c>
      <c r="AH36" s="20">
        <v>1</v>
      </c>
      <c r="AI36" s="20">
        <v>26</v>
      </c>
      <c r="AJ36" s="20">
        <v>56</v>
      </c>
      <c r="AK36" s="20">
        <v>1000000</v>
      </c>
      <c r="AQ36">
        <f t="shared" si="1"/>
        <v>49</v>
      </c>
      <c r="AR36">
        <f t="shared" si="0"/>
        <v>53</v>
      </c>
      <c r="AS36">
        <f t="shared" si="0"/>
        <v>19</v>
      </c>
      <c r="AT36">
        <f t="shared" si="0"/>
        <v>56</v>
      </c>
      <c r="AU36">
        <f t="shared" si="0"/>
        <v>26</v>
      </c>
      <c r="AV36">
        <f t="shared" si="2"/>
        <v>1000000</v>
      </c>
      <c r="BB36" s="19" t="s">
        <v>58</v>
      </c>
      <c r="BC36" s="20">
        <v>49</v>
      </c>
      <c r="BD36" s="20">
        <v>53</v>
      </c>
      <c r="BE36" s="20">
        <v>19</v>
      </c>
      <c r="BF36" s="20">
        <v>56</v>
      </c>
      <c r="BG36" s="20">
        <v>26</v>
      </c>
      <c r="BH36" s="20">
        <v>1000000</v>
      </c>
    </row>
    <row r="37" spans="1:60" ht="15" thickBot="1" x14ac:dyDescent="0.35">
      <c r="A37">
        <v>33</v>
      </c>
      <c r="B37">
        <v>29</v>
      </c>
      <c r="C37">
        <f t="shared" si="4"/>
        <v>-62.3</v>
      </c>
      <c r="D37">
        <f t="shared" si="5"/>
        <v>46</v>
      </c>
      <c r="E37">
        <f t="shared" si="14"/>
        <v>11.750886491381573</v>
      </c>
      <c r="F37" s="13">
        <f>AVERAGE($B$5:$B37)</f>
        <v>25.484848484848484</v>
      </c>
      <c r="G37" s="13">
        <f>AVERAGE($B38:$B$104)</f>
        <v>56.223880597014926</v>
      </c>
      <c r="H37" s="13">
        <f>MAX($B$5:$B37)</f>
        <v>30</v>
      </c>
      <c r="I37" s="13">
        <f>MAX($B38:$B$104)</f>
        <v>99</v>
      </c>
      <c r="J37" s="13">
        <f>MIN($B$5:$B37)</f>
        <v>20</v>
      </c>
      <c r="K37" s="13">
        <f>MIN($B38:$B$104)</f>
        <v>20</v>
      </c>
      <c r="L37" s="13">
        <f>STDEV($B$5:$B37)</f>
        <v>3.6325026851436393</v>
      </c>
      <c r="M37" s="13">
        <f>STDEV($B38:$B$104)</f>
        <v>33.00726315640901</v>
      </c>
      <c r="N37" s="13">
        <f>SLOPE($B$5:$B37,$A$5:$A37)</f>
        <v>4.2112299465240643E-2</v>
      </c>
      <c r="O37" s="13">
        <f>SLOPE($B38:$B$104,$A38:$A$104)</f>
        <v>-1.4304413760076624</v>
      </c>
      <c r="P37" s="14">
        <f t="shared" si="6"/>
        <v>30.739032112166441</v>
      </c>
      <c r="Q37" s="14">
        <f t="shared" si="7"/>
        <v>69</v>
      </c>
      <c r="R37" s="14">
        <f t="shared" si="8"/>
        <v>0</v>
      </c>
      <c r="S37" s="14">
        <f t="shared" si="9"/>
        <v>29.374760471265372</v>
      </c>
      <c r="T37" s="14">
        <f t="shared" si="10"/>
        <v>1.4725536754729029</v>
      </c>
      <c r="V37">
        <f t="shared" si="11"/>
        <v>77</v>
      </c>
      <c r="W37">
        <f t="shared" si="3"/>
        <v>32</v>
      </c>
      <c r="X37">
        <f t="shared" si="3"/>
        <v>1</v>
      </c>
      <c r="Y37">
        <f t="shared" si="3"/>
        <v>70</v>
      </c>
      <c r="Z37">
        <f t="shared" si="3"/>
        <v>50</v>
      </c>
      <c r="AA37">
        <v>1000000</v>
      </c>
      <c r="AB37">
        <f t="shared" si="12"/>
        <v>-62.3</v>
      </c>
      <c r="AC37" t="str">
        <f t="shared" si="13"/>
        <v>valid</v>
      </c>
      <c r="AE37" s="19" t="s">
        <v>59</v>
      </c>
      <c r="AF37" s="20">
        <v>25</v>
      </c>
      <c r="AG37" s="20">
        <v>19</v>
      </c>
      <c r="AH37" s="20">
        <v>1</v>
      </c>
      <c r="AI37" s="20">
        <v>24</v>
      </c>
      <c r="AJ37" s="20">
        <v>58</v>
      </c>
      <c r="AK37" s="20">
        <v>1000000</v>
      </c>
      <c r="AQ37">
        <f t="shared" si="1"/>
        <v>57</v>
      </c>
      <c r="AR37">
        <f t="shared" si="0"/>
        <v>53</v>
      </c>
      <c r="AS37">
        <f t="shared" si="0"/>
        <v>19</v>
      </c>
      <c r="AT37">
        <f t="shared" si="0"/>
        <v>58</v>
      </c>
      <c r="AU37">
        <f t="shared" si="0"/>
        <v>24</v>
      </c>
      <c r="AV37">
        <f t="shared" si="2"/>
        <v>1000000</v>
      </c>
      <c r="BB37" s="19" t="s">
        <v>59</v>
      </c>
      <c r="BC37" s="20">
        <v>57</v>
      </c>
      <c r="BD37" s="20">
        <v>53</v>
      </c>
      <c r="BE37" s="20">
        <v>19</v>
      </c>
      <c r="BF37" s="20">
        <v>58</v>
      </c>
      <c r="BG37" s="20">
        <v>24</v>
      </c>
      <c r="BH37" s="20">
        <v>1000000</v>
      </c>
    </row>
    <row r="38" spans="1:60" ht="15" thickBot="1" x14ac:dyDescent="0.35">
      <c r="A38">
        <v>34</v>
      </c>
      <c r="B38">
        <v>82</v>
      </c>
      <c r="C38">
        <f t="shared" si="4"/>
        <v>3.2</v>
      </c>
      <c r="D38">
        <f t="shared" si="5"/>
        <v>36.200000000000003</v>
      </c>
      <c r="E38">
        <f t="shared" si="14"/>
        <v>34.972608328995612</v>
      </c>
      <c r="F38" s="13">
        <f>AVERAGE($B$5:$B38)</f>
        <v>27.147058823529413</v>
      </c>
      <c r="G38" s="13">
        <f>AVERAGE($B39:$B$104)</f>
        <v>55.833333333333336</v>
      </c>
      <c r="H38" s="13">
        <f>MAX($B$5:$B38)</f>
        <v>82</v>
      </c>
      <c r="I38" s="13">
        <f>MAX($B39:$B$104)</f>
        <v>99</v>
      </c>
      <c r="J38" s="13">
        <f>MIN($B$5:$B38)</f>
        <v>20</v>
      </c>
      <c r="K38" s="13">
        <f>MIN($B39:$B$104)</f>
        <v>20</v>
      </c>
      <c r="L38" s="13">
        <f>STDEV($B$5:$B38)</f>
        <v>10.331277467847192</v>
      </c>
      <c r="M38" s="13">
        <f>STDEV($B39:$B$104)</f>
        <v>33.103838184780059</v>
      </c>
      <c r="N38" s="13">
        <f>SLOPE($B$5:$B38,$A$5:$A38)</f>
        <v>0.32345301757066464</v>
      </c>
      <c r="O38" s="13">
        <f>SLOPE($B39:$B$104,$A39:$A$104)</f>
        <v>-1.4604112305604844</v>
      </c>
      <c r="P38" s="14">
        <f t="shared" si="6"/>
        <v>28.686274509803923</v>
      </c>
      <c r="Q38" s="14">
        <f t="shared" si="7"/>
        <v>17</v>
      </c>
      <c r="R38" s="14">
        <f t="shared" si="8"/>
        <v>0</v>
      </c>
      <c r="S38" s="14">
        <f t="shared" si="9"/>
        <v>22.772560716932865</v>
      </c>
      <c r="T38" s="14">
        <f t="shared" si="10"/>
        <v>1.7838642481311491</v>
      </c>
      <c r="V38">
        <f t="shared" si="11"/>
        <v>67</v>
      </c>
      <c r="W38">
        <f t="shared" si="3"/>
        <v>31</v>
      </c>
      <c r="X38">
        <f t="shared" si="3"/>
        <v>1</v>
      </c>
      <c r="Y38">
        <f t="shared" si="3"/>
        <v>31</v>
      </c>
      <c r="Z38">
        <f t="shared" si="3"/>
        <v>51</v>
      </c>
      <c r="AA38">
        <v>1000000</v>
      </c>
      <c r="AB38">
        <f t="shared" si="12"/>
        <v>3.2</v>
      </c>
      <c r="AC38" t="str">
        <f t="shared" si="13"/>
        <v>valid</v>
      </c>
      <c r="AE38" s="19" t="s">
        <v>60</v>
      </c>
      <c r="AF38" s="20">
        <v>22</v>
      </c>
      <c r="AG38" s="20">
        <v>19</v>
      </c>
      <c r="AH38" s="20">
        <v>1</v>
      </c>
      <c r="AI38" s="20">
        <v>22</v>
      </c>
      <c r="AJ38" s="20">
        <v>60</v>
      </c>
      <c r="AK38" s="20">
        <v>1000000</v>
      </c>
      <c r="AQ38">
        <f t="shared" si="1"/>
        <v>60</v>
      </c>
      <c r="AR38">
        <f t="shared" si="0"/>
        <v>53</v>
      </c>
      <c r="AS38">
        <f t="shared" si="0"/>
        <v>19</v>
      </c>
      <c r="AT38">
        <f t="shared" si="0"/>
        <v>60</v>
      </c>
      <c r="AU38">
        <f t="shared" si="0"/>
        <v>22</v>
      </c>
      <c r="AV38">
        <f t="shared" si="2"/>
        <v>1000000</v>
      </c>
      <c r="BB38" s="19" t="s">
        <v>60</v>
      </c>
      <c r="BC38" s="20">
        <v>60</v>
      </c>
      <c r="BD38" s="20">
        <v>53</v>
      </c>
      <c r="BE38" s="20">
        <v>19</v>
      </c>
      <c r="BF38" s="20">
        <v>60</v>
      </c>
      <c r="BG38" s="20">
        <v>22</v>
      </c>
      <c r="BH38" s="20">
        <v>1000000</v>
      </c>
    </row>
    <row r="39" spans="1:60" ht="15" thickBot="1" x14ac:dyDescent="0.35">
      <c r="A39">
        <v>35</v>
      </c>
      <c r="B39">
        <v>88</v>
      </c>
      <c r="C39">
        <f t="shared" si="4"/>
        <v>3.2</v>
      </c>
      <c r="D39">
        <f t="shared" si="5"/>
        <v>33.200000000000003</v>
      </c>
      <c r="E39">
        <f t="shared" si="14"/>
        <v>37.816442631920481</v>
      </c>
      <c r="F39" s="13">
        <f>AVERAGE($B$5:$B39)</f>
        <v>28.885714285714286</v>
      </c>
      <c r="G39" s="13">
        <f>AVERAGE($B40:$B$104)</f>
        <v>55.338461538461537</v>
      </c>
      <c r="H39" s="13">
        <f>MAX($B$5:$B39)</f>
        <v>88</v>
      </c>
      <c r="I39" s="13">
        <f>MAX($B40:$B$104)</f>
        <v>99</v>
      </c>
      <c r="J39" s="13">
        <f>MIN($B$5:$B39)</f>
        <v>20</v>
      </c>
      <c r="K39" s="13">
        <f>MIN($B40:$B$104)</f>
        <v>20</v>
      </c>
      <c r="L39" s="13">
        <f>STDEV($B$5:$B39)</f>
        <v>14.470601899289852</v>
      </c>
      <c r="M39" s="13">
        <f>STDEV($B40:$B$104)</f>
        <v>33.114515757385817</v>
      </c>
      <c r="N39" s="13">
        <f>SLOPE($B$5:$B39,$A$5:$A39)</f>
        <v>0.5862745098039216</v>
      </c>
      <c r="O39" s="13">
        <f>SLOPE($B40:$B$104,$A40:$A$104)</f>
        <v>-1.4824737762237765</v>
      </c>
      <c r="P39" s="14">
        <f t="shared" si="6"/>
        <v>26.452747252747251</v>
      </c>
      <c r="Q39" s="14">
        <f t="shared" si="7"/>
        <v>11</v>
      </c>
      <c r="R39" s="14">
        <f t="shared" si="8"/>
        <v>0</v>
      </c>
      <c r="S39" s="14">
        <f t="shared" si="9"/>
        <v>18.643913858095964</v>
      </c>
      <c r="T39" s="14">
        <f t="shared" si="10"/>
        <v>2.0687482860276982</v>
      </c>
      <c r="V39">
        <f t="shared" si="11"/>
        <v>52</v>
      </c>
      <c r="W39">
        <f t="shared" si="3"/>
        <v>30</v>
      </c>
      <c r="X39">
        <f t="shared" si="3"/>
        <v>1</v>
      </c>
      <c r="Y39">
        <f t="shared" si="3"/>
        <v>29</v>
      </c>
      <c r="Z39">
        <f t="shared" si="3"/>
        <v>54</v>
      </c>
      <c r="AA39">
        <v>1000000</v>
      </c>
      <c r="AB39">
        <f t="shared" si="12"/>
        <v>3.2</v>
      </c>
      <c r="AC39" t="str">
        <f t="shared" si="13"/>
        <v>valid</v>
      </c>
      <c r="AE39" s="19" t="s">
        <v>61</v>
      </c>
      <c r="AF39" s="20">
        <v>20</v>
      </c>
      <c r="AG39" s="20">
        <v>19</v>
      </c>
      <c r="AH39" s="20">
        <v>1</v>
      </c>
      <c r="AI39" s="20">
        <v>21</v>
      </c>
      <c r="AJ39" s="20">
        <v>62</v>
      </c>
      <c r="AK39" s="20">
        <v>1000000</v>
      </c>
      <c r="AQ39">
        <f t="shared" si="1"/>
        <v>62</v>
      </c>
      <c r="AR39">
        <f t="shared" si="0"/>
        <v>53</v>
      </c>
      <c r="AS39">
        <f t="shared" si="0"/>
        <v>19</v>
      </c>
      <c r="AT39">
        <f t="shared" si="0"/>
        <v>61</v>
      </c>
      <c r="AU39">
        <f t="shared" si="0"/>
        <v>20</v>
      </c>
      <c r="AV39">
        <f t="shared" si="2"/>
        <v>1000000</v>
      </c>
      <c r="BB39" s="19" t="s">
        <v>61</v>
      </c>
      <c r="BC39" s="20">
        <v>62</v>
      </c>
      <c r="BD39" s="20">
        <v>53</v>
      </c>
      <c r="BE39" s="20">
        <v>19</v>
      </c>
      <c r="BF39" s="20">
        <v>61</v>
      </c>
      <c r="BG39" s="20">
        <v>20</v>
      </c>
      <c r="BH39" s="20">
        <v>1000000</v>
      </c>
    </row>
    <row r="40" spans="1:60" ht="15" thickBot="1" x14ac:dyDescent="0.35">
      <c r="A40">
        <v>36</v>
      </c>
      <c r="B40">
        <v>96</v>
      </c>
      <c r="C40">
        <f t="shared" si="4"/>
        <v>3.2</v>
      </c>
      <c r="D40">
        <f t="shared" si="5"/>
        <v>27</v>
      </c>
      <c r="E40">
        <f t="shared" si="14"/>
        <v>5.4389598220420729E-16</v>
      </c>
      <c r="F40" s="13">
        <f>AVERAGE($B$5:$B40)</f>
        <v>30.75</v>
      </c>
      <c r="G40" s="13">
        <f>AVERAGE($B41:$B$104)</f>
        <v>54.703125</v>
      </c>
      <c r="H40" s="13">
        <f>MAX($B$5:$B40)</f>
        <v>96</v>
      </c>
      <c r="I40" s="13">
        <f>MAX($B41:$B$104)</f>
        <v>99</v>
      </c>
      <c r="J40" s="13">
        <f>MIN($B$5:$B40)</f>
        <v>20</v>
      </c>
      <c r="K40" s="13">
        <f>MIN($B41:$B$104)</f>
        <v>20</v>
      </c>
      <c r="L40" s="13">
        <f>STDEV($B$5:$B40)</f>
        <v>18.125554178720005</v>
      </c>
      <c r="M40" s="13">
        <f>STDEV($B41:$B$104)</f>
        <v>32.974583616515005</v>
      </c>
      <c r="N40" s="13">
        <f>SLOPE($B$5:$B40,$A$5:$A40)</f>
        <v>0.84105534105534108</v>
      </c>
      <c r="O40" s="13">
        <f>SLOPE($B41:$B$104,$A41:$A$104)</f>
        <v>-1.4925595238095237</v>
      </c>
      <c r="P40" s="14">
        <f t="shared" si="6"/>
        <v>23.953125</v>
      </c>
      <c r="Q40" s="14">
        <f t="shared" si="7"/>
        <v>3</v>
      </c>
      <c r="R40" s="14">
        <f t="shared" si="8"/>
        <v>0</v>
      </c>
      <c r="S40" s="14">
        <f t="shared" si="9"/>
        <v>14.849029437795</v>
      </c>
      <c r="T40" s="14">
        <f t="shared" si="10"/>
        <v>2.3336148648648649</v>
      </c>
      <c r="V40">
        <f t="shared" si="11"/>
        <v>33</v>
      </c>
      <c r="W40">
        <f t="shared" si="3"/>
        <v>19</v>
      </c>
      <c r="X40">
        <f t="shared" si="3"/>
        <v>1</v>
      </c>
      <c r="Y40">
        <f t="shared" si="3"/>
        <v>26</v>
      </c>
      <c r="Z40">
        <f t="shared" si="3"/>
        <v>56</v>
      </c>
      <c r="AA40">
        <v>1000000</v>
      </c>
      <c r="AB40">
        <f t="shared" si="12"/>
        <v>3.2</v>
      </c>
      <c r="AC40" t="str">
        <f t="shared" si="13"/>
        <v>valid</v>
      </c>
      <c r="AE40" s="19" t="s">
        <v>62</v>
      </c>
      <c r="AF40" s="20">
        <v>18</v>
      </c>
      <c r="AG40" s="20">
        <v>19</v>
      </c>
      <c r="AH40" s="20">
        <v>1</v>
      </c>
      <c r="AI40" s="20">
        <v>19</v>
      </c>
      <c r="AJ40" s="20">
        <v>64</v>
      </c>
      <c r="AK40" s="20">
        <v>1000000</v>
      </c>
      <c r="AQ40">
        <f t="shared" si="1"/>
        <v>64</v>
      </c>
      <c r="AR40">
        <f t="shared" si="0"/>
        <v>53</v>
      </c>
      <c r="AS40">
        <f t="shared" si="0"/>
        <v>19</v>
      </c>
      <c r="AT40">
        <f t="shared" si="0"/>
        <v>63</v>
      </c>
      <c r="AU40">
        <f t="shared" si="0"/>
        <v>18</v>
      </c>
      <c r="AV40">
        <f t="shared" si="2"/>
        <v>1000000</v>
      </c>
      <c r="BB40" s="19" t="s">
        <v>62</v>
      </c>
      <c r="BC40" s="20">
        <v>64</v>
      </c>
      <c r="BD40" s="20">
        <v>53</v>
      </c>
      <c r="BE40" s="20">
        <v>19</v>
      </c>
      <c r="BF40" s="20">
        <v>63</v>
      </c>
      <c r="BG40" s="20">
        <v>18</v>
      </c>
      <c r="BH40" s="20">
        <v>1000000</v>
      </c>
    </row>
    <row r="41" spans="1:60" ht="15" thickBot="1" x14ac:dyDescent="0.35">
      <c r="A41">
        <v>37</v>
      </c>
      <c r="B41">
        <v>91</v>
      </c>
      <c r="C41">
        <f t="shared" si="4"/>
        <v>3.2</v>
      </c>
      <c r="D41">
        <f t="shared" si="5"/>
        <v>25.4</v>
      </c>
      <c r="E41">
        <f t="shared" si="14"/>
        <v>5.4389598220420729E-16</v>
      </c>
      <c r="F41" s="13">
        <f>AVERAGE($B$5:$B41)</f>
        <v>32.378378378378379</v>
      </c>
      <c r="G41" s="13">
        <f>AVERAGE($B42:$B$104)</f>
        <v>54.126984126984127</v>
      </c>
      <c r="H41" s="13">
        <f>MAX($B$5:$B41)</f>
        <v>96</v>
      </c>
      <c r="I41" s="13">
        <f>MAX($B42:$B$104)</f>
        <v>99</v>
      </c>
      <c r="J41" s="13">
        <f>MIN($B$5:$B41)</f>
        <v>20</v>
      </c>
      <c r="K41" s="13">
        <f>MIN($B42:$B$104)</f>
        <v>20</v>
      </c>
      <c r="L41" s="13">
        <f>STDEV($B$5:$B41)</f>
        <v>20.433294387335575</v>
      </c>
      <c r="M41" s="13">
        <f>STDEV($B42:$B$104)</f>
        <v>32.91312713085771</v>
      </c>
      <c r="N41" s="13">
        <f>SLOPE($B$5:$B41,$A$5:$A41)</f>
        <v>1.0317686107159791</v>
      </c>
      <c r="O41" s="13">
        <f>SLOPE($B42:$B$104,$A42:$A$104)</f>
        <v>-1.5090245775729654</v>
      </c>
      <c r="P41" s="14">
        <f t="shared" si="6"/>
        <v>21.748605748605748</v>
      </c>
      <c r="Q41" s="14">
        <f t="shared" si="7"/>
        <v>3</v>
      </c>
      <c r="R41" s="14">
        <f t="shared" si="8"/>
        <v>0</v>
      </c>
      <c r="S41" s="14">
        <f t="shared" si="9"/>
        <v>12.479832743522135</v>
      </c>
      <c r="T41" s="14">
        <f t="shared" si="10"/>
        <v>2.5407931882889443</v>
      </c>
      <c r="V41">
        <f t="shared" si="11"/>
        <v>25</v>
      </c>
      <c r="W41">
        <f t="shared" si="3"/>
        <v>19</v>
      </c>
      <c r="X41">
        <f t="shared" si="3"/>
        <v>1</v>
      </c>
      <c r="Y41">
        <f t="shared" si="3"/>
        <v>24</v>
      </c>
      <c r="Z41">
        <f t="shared" si="3"/>
        <v>58</v>
      </c>
      <c r="AA41">
        <v>1000000</v>
      </c>
      <c r="AB41">
        <f t="shared" si="12"/>
        <v>3.2</v>
      </c>
      <c r="AC41" t="str">
        <f t="shared" si="13"/>
        <v>valid</v>
      </c>
      <c r="AE41" s="19" t="s">
        <v>63</v>
      </c>
      <c r="AF41" s="20">
        <v>16</v>
      </c>
      <c r="AG41" s="20">
        <v>19</v>
      </c>
      <c r="AH41" s="20">
        <v>1</v>
      </c>
      <c r="AI41" s="20">
        <v>17</v>
      </c>
      <c r="AJ41" s="20">
        <v>66</v>
      </c>
      <c r="AK41" s="20">
        <v>1000000</v>
      </c>
      <c r="AQ41">
        <f t="shared" si="1"/>
        <v>66</v>
      </c>
      <c r="AR41">
        <f t="shared" si="0"/>
        <v>53</v>
      </c>
      <c r="AS41">
        <f t="shared" si="0"/>
        <v>19</v>
      </c>
      <c r="AT41">
        <f t="shared" si="0"/>
        <v>65</v>
      </c>
      <c r="AU41">
        <f t="shared" si="0"/>
        <v>16</v>
      </c>
      <c r="AV41">
        <f t="shared" si="2"/>
        <v>1000000</v>
      </c>
      <c r="BB41" s="19" t="s">
        <v>63</v>
      </c>
      <c r="BC41" s="20">
        <v>66</v>
      </c>
      <c r="BD41" s="20">
        <v>53</v>
      </c>
      <c r="BE41" s="20">
        <v>19</v>
      </c>
      <c r="BF41" s="20">
        <v>65</v>
      </c>
      <c r="BG41" s="20">
        <v>16</v>
      </c>
      <c r="BH41" s="20">
        <v>1000000</v>
      </c>
    </row>
    <row r="42" spans="1:60" ht="15" thickBot="1" x14ac:dyDescent="0.35">
      <c r="A42">
        <v>38</v>
      </c>
      <c r="B42">
        <v>91</v>
      </c>
      <c r="C42">
        <f t="shared" si="4"/>
        <v>3.2</v>
      </c>
      <c r="D42">
        <f t="shared" si="5"/>
        <v>24.8</v>
      </c>
      <c r="E42">
        <f t="shared" si="14"/>
        <v>5.4389598220420729E-16</v>
      </c>
      <c r="F42" s="13">
        <f>AVERAGE($B$5:$B42)</f>
        <v>33.921052631578945</v>
      </c>
      <c r="G42" s="13">
        <f>AVERAGE($B43:$B$104)</f>
        <v>53.532258064516128</v>
      </c>
      <c r="H42" s="13">
        <f>MAX($B$5:$B42)</f>
        <v>96</v>
      </c>
      <c r="I42" s="13">
        <f>MAX($B43:$B$104)</f>
        <v>99</v>
      </c>
      <c r="J42" s="13">
        <f>MIN($B$5:$B42)</f>
        <v>20</v>
      </c>
      <c r="K42" s="13">
        <f>MIN($B43:$B$104)</f>
        <v>20</v>
      </c>
      <c r="L42" s="13">
        <f>STDEV($B$5:$B42)</f>
        <v>22.286078042977767</v>
      </c>
      <c r="M42" s="13">
        <f>STDEV($B43:$B$104)</f>
        <v>32.838760455598504</v>
      </c>
      <c r="N42" s="13">
        <f>SLOPE($B$5:$B42,$A$5:$A42)</f>
        <v>1.189736294999453</v>
      </c>
      <c r="O42" s="13">
        <f>SLOPE($B43:$B$104,$A43:$A$104)</f>
        <v>-1.5247412555715043</v>
      </c>
      <c r="P42" s="14">
        <f t="shared" si="6"/>
        <v>19.611205432937183</v>
      </c>
      <c r="Q42" s="14">
        <f t="shared" si="7"/>
        <v>3</v>
      </c>
      <c r="R42" s="14">
        <f t="shared" si="8"/>
        <v>0</v>
      </c>
      <c r="S42" s="14">
        <f t="shared" si="9"/>
        <v>10.552682412620737</v>
      </c>
      <c r="T42" s="14">
        <f t="shared" si="10"/>
        <v>2.7144775505709573</v>
      </c>
      <c r="V42">
        <f t="shared" si="11"/>
        <v>22</v>
      </c>
      <c r="W42">
        <f t="shared" si="3"/>
        <v>19</v>
      </c>
      <c r="X42">
        <f t="shared" si="3"/>
        <v>1</v>
      </c>
      <c r="Y42">
        <f t="shared" si="3"/>
        <v>22</v>
      </c>
      <c r="Z42">
        <f t="shared" si="3"/>
        <v>60</v>
      </c>
      <c r="AA42">
        <v>1000000</v>
      </c>
      <c r="AB42">
        <f t="shared" si="12"/>
        <v>3.2</v>
      </c>
      <c r="AC42" t="str">
        <f t="shared" si="13"/>
        <v>valid</v>
      </c>
      <c r="AE42" s="19" t="s">
        <v>64</v>
      </c>
      <c r="AF42" s="20">
        <v>14</v>
      </c>
      <c r="AG42" s="20">
        <v>7</v>
      </c>
      <c r="AH42" s="20">
        <v>1</v>
      </c>
      <c r="AI42" s="20">
        <v>15</v>
      </c>
      <c r="AJ42" s="20">
        <v>68</v>
      </c>
      <c r="AK42" s="20">
        <v>1000000</v>
      </c>
      <c r="AQ42">
        <f t="shared" si="1"/>
        <v>68</v>
      </c>
      <c r="AR42">
        <f t="shared" si="0"/>
        <v>64</v>
      </c>
      <c r="AS42">
        <f t="shared" si="0"/>
        <v>19</v>
      </c>
      <c r="AT42">
        <f t="shared" si="0"/>
        <v>67</v>
      </c>
      <c r="AU42">
        <f t="shared" si="0"/>
        <v>14</v>
      </c>
      <c r="AV42">
        <f t="shared" si="2"/>
        <v>1000000</v>
      </c>
      <c r="BB42" s="19" t="s">
        <v>64</v>
      </c>
      <c r="BC42" s="20">
        <v>68</v>
      </c>
      <c r="BD42" s="20">
        <v>64</v>
      </c>
      <c r="BE42" s="20">
        <v>19</v>
      </c>
      <c r="BF42" s="20">
        <v>67</v>
      </c>
      <c r="BG42" s="20">
        <v>14</v>
      </c>
      <c r="BH42" s="20">
        <v>1000000</v>
      </c>
    </row>
    <row r="43" spans="1:60" ht="15" thickBot="1" x14ac:dyDescent="0.35">
      <c r="A43">
        <v>39</v>
      </c>
      <c r="B43">
        <v>83</v>
      </c>
      <c r="C43">
        <f t="shared" si="4"/>
        <v>3.2</v>
      </c>
      <c r="D43">
        <f t="shared" si="5"/>
        <v>24.6</v>
      </c>
      <c r="E43">
        <f t="shared" si="14"/>
        <v>5.4389598220420729E-16</v>
      </c>
      <c r="F43" s="13">
        <f>AVERAGE($B$5:$B43)</f>
        <v>35.179487179487182</v>
      </c>
      <c r="G43" s="13">
        <f>AVERAGE($B44:$B$104)</f>
        <v>53.049180327868854</v>
      </c>
      <c r="H43" s="13">
        <f>MAX($B$5:$B43)</f>
        <v>96</v>
      </c>
      <c r="I43" s="13">
        <f>MAX($B44:$B$104)</f>
        <v>99</v>
      </c>
      <c r="J43" s="13">
        <f>MIN($B$5:$B43)</f>
        <v>20</v>
      </c>
      <c r="K43" s="13">
        <f>MIN($B44:$B$104)</f>
        <v>20</v>
      </c>
      <c r="L43" s="13">
        <f>STDEV($B$5:$B43)</f>
        <v>23.352979968610107</v>
      </c>
      <c r="M43" s="13">
        <f>STDEV($B44:$B$104)</f>
        <v>32.888410435647486</v>
      </c>
      <c r="N43" s="13">
        <f>SLOPE($B$5:$B43,$A$5:$A43)</f>
        <v>1.2892712550607284</v>
      </c>
      <c r="O43" s="13">
        <f>SLOPE($B44:$B$104,$A44:$A$104)</f>
        <v>-1.5526705446853519</v>
      </c>
      <c r="P43" s="14">
        <f t="shared" si="6"/>
        <v>17.869693148381671</v>
      </c>
      <c r="Q43" s="14">
        <f t="shared" si="7"/>
        <v>3</v>
      </c>
      <c r="R43" s="14">
        <f t="shared" si="8"/>
        <v>0</v>
      </c>
      <c r="S43" s="14">
        <f t="shared" si="9"/>
        <v>9.5354304670373793</v>
      </c>
      <c r="T43" s="14">
        <f t="shared" si="10"/>
        <v>2.8419417997460803</v>
      </c>
      <c r="V43">
        <f t="shared" si="11"/>
        <v>20</v>
      </c>
      <c r="W43">
        <f t="shared" si="3"/>
        <v>19</v>
      </c>
      <c r="X43">
        <f t="shared" si="3"/>
        <v>1</v>
      </c>
      <c r="Y43">
        <f t="shared" si="3"/>
        <v>21</v>
      </c>
      <c r="Z43">
        <f t="shared" si="3"/>
        <v>62</v>
      </c>
      <c r="AA43">
        <v>1000000</v>
      </c>
      <c r="AB43">
        <f t="shared" si="12"/>
        <v>3.2</v>
      </c>
      <c r="AC43" t="str">
        <f t="shared" si="13"/>
        <v>valid</v>
      </c>
      <c r="AE43" s="19" t="s">
        <v>65</v>
      </c>
      <c r="AF43" s="20">
        <v>12</v>
      </c>
      <c r="AG43" s="20">
        <v>7</v>
      </c>
      <c r="AH43" s="20">
        <v>1</v>
      </c>
      <c r="AI43" s="20">
        <v>13</v>
      </c>
      <c r="AJ43" s="20">
        <v>70</v>
      </c>
      <c r="AK43" s="20">
        <v>1000000</v>
      </c>
      <c r="AQ43">
        <f t="shared" si="1"/>
        <v>70</v>
      </c>
      <c r="AR43">
        <f t="shared" si="0"/>
        <v>64</v>
      </c>
      <c r="AS43">
        <f t="shared" si="0"/>
        <v>19</v>
      </c>
      <c r="AT43">
        <f t="shared" si="0"/>
        <v>69</v>
      </c>
      <c r="AU43">
        <f t="shared" si="0"/>
        <v>12</v>
      </c>
      <c r="AV43">
        <f t="shared" si="2"/>
        <v>1000000</v>
      </c>
      <c r="BB43" s="19" t="s">
        <v>65</v>
      </c>
      <c r="BC43" s="20">
        <v>70</v>
      </c>
      <c r="BD43" s="20">
        <v>64</v>
      </c>
      <c r="BE43" s="20">
        <v>19</v>
      </c>
      <c r="BF43" s="20">
        <v>69</v>
      </c>
      <c r="BG43" s="20">
        <v>12</v>
      </c>
      <c r="BH43" s="20">
        <v>1000000</v>
      </c>
    </row>
    <row r="44" spans="1:60" ht="15" thickBot="1" x14ac:dyDescent="0.35">
      <c r="A44">
        <v>40</v>
      </c>
      <c r="B44">
        <v>89</v>
      </c>
      <c r="C44">
        <f t="shared" si="4"/>
        <v>3.2</v>
      </c>
      <c r="D44">
        <f t="shared" si="5"/>
        <v>24.2</v>
      </c>
      <c r="E44">
        <f t="shared" si="14"/>
        <v>5.4389598220420729E-16</v>
      </c>
      <c r="F44" s="13">
        <f>AVERAGE($B$5:$B44)</f>
        <v>36.524999999999999</v>
      </c>
      <c r="G44" s="13">
        <f>AVERAGE($B45:$B$104)</f>
        <v>52.45</v>
      </c>
      <c r="H44" s="13">
        <f>MAX($B$5:$B44)</f>
        <v>96</v>
      </c>
      <c r="I44" s="13">
        <f>MAX($B45:$B$104)</f>
        <v>99</v>
      </c>
      <c r="J44" s="13">
        <f>MIN($B$5:$B44)</f>
        <v>20</v>
      </c>
      <c r="K44" s="13">
        <f>MIN($B45:$B$104)</f>
        <v>20</v>
      </c>
      <c r="L44" s="13">
        <f>STDEV($B$5:$B44)</f>
        <v>24.572224782653091</v>
      </c>
      <c r="M44" s="13">
        <f>STDEV($B45:$B$104)</f>
        <v>32.828483395275789</v>
      </c>
      <c r="N44" s="13">
        <f>SLOPE($B$5:$B44,$A$5:$A44)</f>
        <v>1.3918386491557224</v>
      </c>
      <c r="O44" s="13">
        <f>SLOPE($B45:$B$104,$A45:$A$104)</f>
        <v>-1.5706863017504862</v>
      </c>
      <c r="P44" s="14">
        <f t="shared" si="6"/>
        <v>15.925000000000004</v>
      </c>
      <c r="Q44" s="14">
        <f t="shared" si="7"/>
        <v>3</v>
      </c>
      <c r="R44" s="14">
        <f t="shared" si="8"/>
        <v>0</v>
      </c>
      <c r="S44" s="14">
        <f t="shared" si="9"/>
        <v>8.2562586126226982</v>
      </c>
      <c r="T44" s="14">
        <f t="shared" si="10"/>
        <v>2.9625249509062086</v>
      </c>
      <c r="V44">
        <f t="shared" si="11"/>
        <v>18</v>
      </c>
      <c r="W44">
        <f t="shared" si="3"/>
        <v>19</v>
      </c>
      <c r="X44">
        <f t="shared" si="3"/>
        <v>1</v>
      </c>
      <c r="Y44">
        <f t="shared" si="3"/>
        <v>19</v>
      </c>
      <c r="Z44">
        <f t="shared" si="3"/>
        <v>64</v>
      </c>
      <c r="AA44">
        <v>1000000</v>
      </c>
      <c r="AB44">
        <f t="shared" si="12"/>
        <v>3.2</v>
      </c>
      <c r="AC44" t="str">
        <f t="shared" si="13"/>
        <v>valid</v>
      </c>
      <c r="AE44" s="19" t="s">
        <v>66</v>
      </c>
      <c r="AF44" s="20">
        <v>10</v>
      </c>
      <c r="AG44" s="20">
        <v>7</v>
      </c>
      <c r="AH44" s="20">
        <v>1</v>
      </c>
      <c r="AI44" s="20">
        <v>11</v>
      </c>
      <c r="AJ44" s="20">
        <v>72</v>
      </c>
      <c r="AK44" s="20">
        <v>1000000</v>
      </c>
      <c r="AQ44">
        <f t="shared" si="1"/>
        <v>72</v>
      </c>
      <c r="AR44">
        <f t="shared" si="0"/>
        <v>64</v>
      </c>
      <c r="AS44">
        <f t="shared" si="0"/>
        <v>19</v>
      </c>
      <c r="AT44">
        <f t="shared" si="0"/>
        <v>71</v>
      </c>
      <c r="AU44">
        <f t="shared" si="0"/>
        <v>10</v>
      </c>
      <c r="AV44">
        <f t="shared" si="2"/>
        <v>1000000</v>
      </c>
      <c r="BB44" s="19" t="s">
        <v>66</v>
      </c>
      <c r="BC44" s="20">
        <v>72</v>
      </c>
      <c r="BD44" s="20">
        <v>64</v>
      </c>
      <c r="BE44" s="20">
        <v>19</v>
      </c>
      <c r="BF44" s="20">
        <v>71</v>
      </c>
      <c r="BG44" s="20">
        <v>10</v>
      </c>
      <c r="BH44" s="20">
        <v>1000000</v>
      </c>
    </row>
    <row r="45" spans="1:60" ht="15" thickBot="1" x14ac:dyDescent="0.35">
      <c r="A45">
        <v>41</v>
      </c>
      <c r="B45">
        <v>84</v>
      </c>
      <c r="C45">
        <f t="shared" si="4"/>
        <v>3.7</v>
      </c>
      <c r="D45">
        <f t="shared" si="5"/>
        <v>23.8</v>
      </c>
      <c r="E45">
        <f t="shared" si="14"/>
        <v>0.28867513459481287</v>
      </c>
      <c r="F45" s="13">
        <f>AVERAGE($B$5:$B45)</f>
        <v>37.68292682926829</v>
      </c>
      <c r="G45" s="13">
        <f>AVERAGE($B46:$B$104)</f>
        <v>51.915254237288138</v>
      </c>
      <c r="H45" s="13">
        <f>MAX($B$5:$B45)</f>
        <v>96</v>
      </c>
      <c r="I45" s="13">
        <f>MAX($B46:$B$104)</f>
        <v>99</v>
      </c>
      <c r="J45" s="13">
        <f>MIN($B$5:$B45)</f>
        <v>20</v>
      </c>
      <c r="K45" s="13">
        <f>MIN($B46:$B$104)</f>
        <v>20</v>
      </c>
      <c r="L45" s="13">
        <f>STDEV($B$5:$B45)</f>
        <v>25.370690791137562</v>
      </c>
      <c r="M45" s="13">
        <f>STDEV($B46:$B$104)</f>
        <v>32.84566214764147</v>
      </c>
      <c r="N45" s="13">
        <f>SLOPE($B$5:$B45,$A$5:$A45)</f>
        <v>1.4578397212543555</v>
      </c>
      <c r="O45" s="13">
        <f>SLOPE($B46:$B$104,$A46:$A$104)</f>
        <v>-1.5966101694915253</v>
      </c>
      <c r="P45" s="14">
        <f t="shared" si="6"/>
        <v>14.232327408019849</v>
      </c>
      <c r="Q45" s="14">
        <f t="shared" si="7"/>
        <v>3</v>
      </c>
      <c r="R45" s="14">
        <f t="shared" si="8"/>
        <v>0</v>
      </c>
      <c r="S45" s="14">
        <f t="shared" si="9"/>
        <v>7.4749713565039073</v>
      </c>
      <c r="T45" s="14">
        <f t="shared" si="10"/>
        <v>3.0544498907458806</v>
      </c>
      <c r="V45">
        <f t="shared" si="11"/>
        <v>16</v>
      </c>
      <c r="W45">
        <f t="shared" si="3"/>
        <v>19</v>
      </c>
      <c r="X45">
        <f t="shared" si="3"/>
        <v>1</v>
      </c>
      <c r="Y45">
        <f t="shared" si="3"/>
        <v>17</v>
      </c>
      <c r="Z45">
        <f t="shared" si="3"/>
        <v>66</v>
      </c>
      <c r="AA45">
        <v>1000000</v>
      </c>
      <c r="AB45">
        <f t="shared" si="12"/>
        <v>3.7</v>
      </c>
      <c r="AC45" t="str">
        <f t="shared" si="13"/>
        <v>valid</v>
      </c>
      <c r="AE45" s="19" t="s">
        <v>67</v>
      </c>
      <c r="AF45" s="20">
        <v>8</v>
      </c>
      <c r="AG45" s="20">
        <v>7</v>
      </c>
      <c r="AH45" s="20">
        <v>1</v>
      </c>
      <c r="AI45" s="20">
        <v>9</v>
      </c>
      <c r="AJ45" s="20">
        <v>74</v>
      </c>
      <c r="AK45" s="20">
        <v>1000000</v>
      </c>
      <c r="AQ45">
        <f t="shared" si="1"/>
        <v>74</v>
      </c>
      <c r="AR45">
        <f t="shared" si="0"/>
        <v>64</v>
      </c>
      <c r="AS45">
        <f t="shared" si="0"/>
        <v>19</v>
      </c>
      <c r="AT45">
        <f t="shared" si="0"/>
        <v>73</v>
      </c>
      <c r="AU45">
        <f t="shared" si="0"/>
        <v>8</v>
      </c>
      <c r="AV45">
        <f t="shared" si="2"/>
        <v>1000000</v>
      </c>
      <c r="BB45" s="19" t="s">
        <v>67</v>
      </c>
      <c r="BC45" s="20">
        <v>74</v>
      </c>
      <c r="BD45" s="20">
        <v>64</v>
      </c>
      <c r="BE45" s="20">
        <v>19</v>
      </c>
      <c r="BF45" s="20">
        <v>73</v>
      </c>
      <c r="BG45" s="20">
        <v>8</v>
      </c>
      <c r="BH45" s="20">
        <v>1000000</v>
      </c>
    </row>
    <row r="46" spans="1:60" ht="15" thickBot="1" x14ac:dyDescent="0.35">
      <c r="A46">
        <v>42</v>
      </c>
      <c r="B46">
        <v>97</v>
      </c>
      <c r="C46">
        <f t="shared" si="4"/>
        <v>3.2</v>
      </c>
      <c r="D46">
        <f t="shared" si="5"/>
        <v>21</v>
      </c>
      <c r="E46">
        <f t="shared" si="14"/>
        <v>0.28867513459481287</v>
      </c>
      <c r="F46" s="13">
        <f>AVERAGE($B$5:$B46)</f>
        <v>39.095238095238095</v>
      </c>
      <c r="G46" s="13">
        <f>AVERAGE($B47:$B$104)</f>
        <v>51.137931034482762</v>
      </c>
      <c r="H46" s="13">
        <f>MAX($B$5:$B46)</f>
        <v>97</v>
      </c>
      <c r="I46" s="13">
        <f>MAX($B47:$B$104)</f>
        <v>99</v>
      </c>
      <c r="J46" s="13">
        <f>MIN($B$5:$B46)</f>
        <v>20</v>
      </c>
      <c r="K46" s="13">
        <f>MIN($B47:$B$104)</f>
        <v>20</v>
      </c>
      <c r="L46" s="13">
        <f>STDEV($B$5:$B46)</f>
        <v>26.678583283965605</v>
      </c>
      <c r="M46" s="13">
        <f>STDEV($B47:$B$104)</f>
        <v>32.580506644129137</v>
      </c>
      <c r="N46" s="13">
        <f>SLOPE($B$5:$B46,$A$5:$A46)</f>
        <v>1.5531966615347215</v>
      </c>
      <c r="O46" s="13">
        <f>SLOPE($B47:$B$104,$A47:$A$104)</f>
        <v>-1.5988187886431444</v>
      </c>
      <c r="P46" s="14">
        <f t="shared" si="6"/>
        <v>12.042692939244667</v>
      </c>
      <c r="Q46" s="14">
        <f t="shared" si="7"/>
        <v>2</v>
      </c>
      <c r="R46" s="14">
        <f t="shared" si="8"/>
        <v>0</v>
      </c>
      <c r="S46" s="14">
        <f t="shared" si="9"/>
        <v>5.9019233601635328</v>
      </c>
      <c r="T46" s="14">
        <f t="shared" si="10"/>
        <v>3.1520154501778661</v>
      </c>
      <c r="V46">
        <f t="shared" si="11"/>
        <v>14</v>
      </c>
      <c r="W46">
        <f t="shared" si="3"/>
        <v>7</v>
      </c>
      <c r="X46">
        <f t="shared" si="3"/>
        <v>1</v>
      </c>
      <c r="Y46">
        <f t="shared" si="3"/>
        <v>15</v>
      </c>
      <c r="Z46">
        <f t="shared" si="3"/>
        <v>68</v>
      </c>
      <c r="AA46">
        <v>1000000</v>
      </c>
      <c r="AB46">
        <f t="shared" si="12"/>
        <v>3.2</v>
      </c>
      <c r="AC46" t="str">
        <f t="shared" si="13"/>
        <v>valid</v>
      </c>
      <c r="AE46" s="19" t="s">
        <v>68</v>
      </c>
      <c r="AF46" s="20">
        <v>6</v>
      </c>
      <c r="AG46" s="20">
        <v>7</v>
      </c>
      <c r="AH46" s="20">
        <v>1</v>
      </c>
      <c r="AI46" s="20">
        <v>8</v>
      </c>
      <c r="AJ46" s="20">
        <v>76</v>
      </c>
      <c r="AK46" s="20">
        <v>1000000</v>
      </c>
      <c r="AQ46">
        <f t="shared" si="1"/>
        <v>76</v>
      </c>
      <c r="AR46">
        <f t="shared" si="0"/>
        <v>64</v>
      </c>
      <c r="AS46">
        <f t="shared" si="0"/>
        <v>19</v>
      </c>
      <c r="AT46">
        <f t="shared" si="0"/>
        <v>74</v>
      </c>
      <c r="AU46">
        <f t="shared" si="0"/>
        <v>6</v>
      </c>
      <c r="AV46">
        <f t="shared" si="2"/>
        <v>1000000</v>
      </c>
      <c r="BB46" s="19" t="s">
        <v>68</v>
      </c>
      <c r="BC46" s="20">
        <v>76</v>
      </c>
      <c r="BD46" s="20">
        <v>64</v>
      </c>
      <c r="BE46" s="20">
        <v>19</v>
      </c>
      <c r="BF46" s="20">
        <v>74</v>
      </c>
      <c r="BG46" s="20">
        <v>6</v>
      </c>
      <c r="BH46" s="20">
        <v>1000000</v>
      </c>
    </row>
    <row r="47" spans="1:60" ht="15" thickBot="1" x14ac:dyDescent="0.35">
      <c r="A47">
        <v>43</v>
      </c>
      <c r="B47">
        <v>87</v>
      </c>
      <c r="C47">
        <f t="shared" si="4"/>
        <v>3.2</v>
      </c>
      <c r="D47">
        <f t="shared" si="5"/>
        <v>20.6</v>
      </c>
      <c r="E47">
        <f t="shared" si="14"/>
        <v>0.28867513459481287</v>
      </c>
      <c r="F47" s="13">
        <f>AVERAGE($B$5:$B47)</f>
        <v>40.209302325581397</v>
      </c>
      <c r="G47" s="13">
        <f>AVERAGE($B48:$B$104)</f>
        <v>50.508771929824562</v>
      </c>
      <c r="H47" s="13">
        <f>MAX($B$5:$B47)</f>
        <v>97</v>
      </c>
      <c r="I47" s="13">
        <f>MAX($B48:$B$104)</f>
        <v>99</v>
      </c>
      <c r="J47" s="13">
        <f>MIN($B$5:$B47)</f>
        <v>20</v>
      </c>
      <c r="K47" s="13">
        <f>MIN($B48:$B$104)</f>
        <v>20</v>
      </c>
      <c r="L47" s="13">
        <f>STDEV($B$5:$B47)</f>
        <v>27.352686069487707</v>
      </c>
      <c r="M47" s="13">
        <f>STDEV($B48:$B$104)</f>
        <v>32.512702356714996</v>
      </c>
      <c r="N47" s="13">
        <f>SLOPE($B$5:$B47,$A$5:$A47)</f>
        <v>1.5992147387496225</v>
      </c>
      <c r="O47" s="13">
        <f>SLOPE($B48:$B$104,$A48:$A$104)</f>
        <v>-1.6170598911070786</v>
      </c>
      <c r="P47" s="14">
        <f t="shared" si="6"/>
        <v>10.299469604243164</v>
      </c>
      <c r="Q47" s="14">
        <f t="shared" si="7"/>
        <v>2</v>
      </c>
      <c r="R47" s="14">
        <f t="shared" si="8"/>
        <v>0</v>
      </c>
      <c r="S47" s="14">
        <f t="shared" si="9"/>
        <v>5.1600162872272897</v>
      </c>
      <c r="T47" s="14">
        <f t="shared" si="10"/>
        <v>3.2162746298567013</v>
      </c>
      <c r="V47">
        <f t="shared" si="11"/>
        <v>12</v>
      </c>
      <c r="W47">
        <f t="shared" si="3"/>
        <v>7</v>
      </c>
      <c r="X47">
        <f t="shared" si="3"/>
        <v>1</v>
      </c>
      <c r="Y47">
        <f t="shared" si="3"/>
        <v>13</v>
      </c>
      <c r="Z47">
        <f t="shared" si="3"/>
        <v>70</v>
      </c>
      <c r="AA47">
        <v>1000000</v>
      </c>
      <c r="AB47">
        <f t="shared" si="12"/>
        <v>3.2</v>
      </c>
      <c r="AC47" t="str">
        <f t="shared" si="13"/>
        <v>valid</v>
      </c>
      <c r="AE47" s="19" t="s">
        <v>69</v>
      </c>
      <c r="AF47" s="20">
        <v>4</v>
      </c>
      <c r="AG47" s="20">
        <v>7</v>
      </c>
      <c r="AH47" s="20">
        <v>1</v>
      </c>
      <c r="AI47" s="20">
        <v>6</v>
      </c>
      <c r="AJ47" s="20">
        <v>78</v>
      </c>
      <c r="AK47" s="20">
        <v>1000000</v>
      </c>
      <c r="AQ47">
        <f t="shared" si="1"/>
        <v>78</v>
      </c>
      <c r="AR47">
        <f t="shared" si="0"/>
        <v>64</v>
      </c>
      <c r="AS47">
        <f t="shared" si="0"/>
        <v>19</v>
      </c>
      <c r="AT47">
        <f t="shared" si="0"/>
        <v>76</v>
      </c>
      <c r="AU47">
        <f t="shared" si="0"/>
        <v>4</v>
      </c>
      <c r="AV47">
        <f t="shared" si="2"/>
        <v>1000000</v>
      </c>
      <c r="BB47" s="19" t="s">
        <v>69</v>
      </c>
      <c r="BC47" s="20">
        <v>78</v>
      </c>
      <c r="BD47" s="20">
        <v>64</v>
      </c>
      <c r="BE47" s="20">
        <v>19</v>
      </c>
      <c r="BF47" s="20">
        <v>76</v>
      </c>
      <c r="BG47" s="20">
        <v>4</v>
      </c>
      <c r="BH47" s="20">
        <v>1000000</v>
      </c>
    </row>
    <row r="48" spans="1:60" ht="15" thickBot="1" x14ac:dyDescent="0.35">
      <c r="A48">
        <v>44</v>
      </c>
      <c r="B48">
        <v>97</v>
      </c>
      <c r="C48">
        <f t="shared" si="4"/>
        <v>3.2</v>
      </c>
      <c r="D48">
        <f t="shared" si="5"/>
        <v>20.2</v>
      </c>
      <c r="E48">
        <f t="shared" si="14"/>
        <v>5.4389598220420729E-16</v>
      </c>
      <c r="F48" s="13">
        <f>AVERAGE($B$5:$B48)</f>
        <v>41.5</v>
      </c>
      <c r="G48" s="13">
        <f>AVERAGE($B49:$B$104)</f>
        <v>49.678571428571431</v>
      </c>
      <c r="H48" s="13">
        <f>MAX($B$5:$B48)</f>
        <v>97</v>
      </c>
      <c r="I48" s="13">
        <f>MAX($B49:$B$104)</f>
        <v>99</v>
      </c>
      <c r="J48" s="13">
        <f>MIN($B$5:$B48)</f>
        <v>20</v>
      </c>
      <c r="K48" s="13">
        <f>MIN($B49:$B$104)</f>
        <v>20</v>
      </c>
      <c r="L48" s="13">
        <f>STDEV($B$5:$B48)</f>
        <v>28.356123984809003</v>
      </c>
      <c r="M48" s="13">
        <f>STDEV($B49:$B$104)</f>
        <v>32.191533128989143</v>
      </c>
      <c r="N48" s="13">
        <f>SLOPE($B$5:$B48,$A$5:$A48)</f>
        <v>1.664693446088795</v>
      </c>
      <c r="O48" s="13">
        <f>SLOPE($B49:$B$104,$A49:$A$104)</f>
        <v>-1.6146958304853041</v>
      </c>
      <c r="P48" s="14">
        <f t="shared" si="6"/>
        <v>8.1785714285714306</v>
      </c>
      <c r="Q48" s="14">
        <f t="shared" si="7"/>
        <v>2</v>
      </c>
      <c r="R48" s="14">
        <f t="shared" si="8"/>
        <v>0</v>
      </c>
      <c r="S48" s="14">
        <f t="shared" si="9"/>
        <v>3.8354091441801401</v>
      </c>
      <c r="T48" s="14">
        <f t="shared" si="10"/>
        <v>3.2793892765740988</v>
      </c>
      <c r="V48">
        <f t="shared" si="11"/>
        <v>10</v>
      </c>
      <c r="W48">
        <f t="shared" si="3"/>
        <v>7</v>
      </c>
      <c r="X48">
        <f t="shared" si="3"/>
        <v>1</v>
      </c>
      <c r="Y48">
        <f t="shared" si="3"/>
        <v>11</v>
      </c>
      <c r="Z48">
        <f t="shared" si="3"/>
        <v>72</v>
      </c>
      <c r="AA48">
        <v>1000000</v>
      </c>
      <c r="AB48">
        <f t="shared" si="12"/>
        <v>3.2</v>
      </c>
      <c r="AC48" t="str">
        <f t="shared" si="13"/>
        <v>valid</v>
      </c>
      <c r="AE48" s="19" t="s">
        <v>70</v>
      </c>
      <c r="AF48" s="20">
        <v>2</v>
      </c>
      <c r="AG48" s="20">
        <v>7</v>
      </c>
      <c r="AH48" s="20">
        <v>1</v>
      </c>
      <c r="AI48" s="20">
        <v>5</v>
      </c>
      <c r="AJ48" s="20">
        <v>80</v>
      </c>
      <c r="AK48" s="20">
        <v>1000000</v>
      </c>
      <c r="AQ48">
        <f t="shared" si="1"/>
        <v>80</v>
      </c>
      <c r="AR48">
        <f t="shared" si="0"/>
        <v>64</v>
      </c>
      <c r="AS48">
        <f t="shared" si="0"/>
        <v>19</v>
      </c>
      <c r="AT48">
        <f t="shared" si="0"/>
        <v>77</v>
      </c>
      <c r="AU48">
        <f t="shared" si="0"/>
        <v>2</v>
      </c>
      <c r="AV48">
        <f t="shared" si="2"/>
        <v>1000000</v>
      </c>
      <c r="BB48" s="19" t="s">
        <v>70</v>
      </c>
      <c r="BC48" s="20">
        <v>80</v>
      </c>
      <c r="BD48" s="20">
        <v>64</v>
      </c>
      <c r="BE48" s="20">
        <v>19</v>
      </c>
      <c r="BF48" s="20">
        <v>77</v>
      </c>
      <c r="BG48" s="20">
        <v>2</v>
      </c>
      <c r="BH48" s="20">
        <v>1000000</v>
      </c>
    </row>
    <row r="49" spans="1:60" ht="15" thickBot="1" x14ac:dyDescent="0.35">
      <c r="A49">
        <v>45</v>
      </c>
      <c r="B49">
        <v>81</v>
      </c>
      <c r="C49">
        <f t="shared" si="4"/>
        <v>3.2</v>
      </c>
      <c r="D49">
        <f t="shared" si="5"/>
        <v>19.8</v>
      </c>
      <c r="E49">
        <f t="shared" si="14"/>
        <v>5.4389598220420729E-16</v>
      </c>
      <c r="F49" s="13">
        <f>AVERAGE($B$5:$B49)</f>
        <v>42.37777777777778</v>
      </c>
      <c r="G49" s="13">
        <f>AVERAGE($B50:$B$104)</f>
        <v>49.109090909090909</v>
      </c>
      <c r="H49" s="13">
        <f>MAX($B$5:$B49)</f>
        <v>97</v>
      </c>
      <c r="I49" s="13">
        <f>MAX($B50:$B$104)</f>
        <v>99</v>
      </c>
      <c r="J49" s="13">
        <f>MIN($B$5:$B49)</f>
        <v>20</v>
      </c>
      <c r="K49" s="13">
        <f>MIN($B50:$B$104)</f>
        <v>20</v>
      </c>
      <c r="L49" s="13">
        <f>STDEV($B$5:$B49)</f>
        <v>28.643806953121246</v>
      </c>
      <c r="M49" s="13">
        <f>STDEV($B50:$B$104)</f>
        <v>32.20229617260047</v>
      </c>
      <c r="N49" s="13">
        <f>SLOPE($B$5:$B49,$A$5:$A49)</f>
        <v>1.6706192358366272</v>
      </c>
      <c r="O49" s="13">
        <f>SLOPE($B50:$B$104,$A50:$A$104)</f>
        <v>-1.6411255411255414</v>
      </c>
      <c r="P49" s="14">
        <f t="shared" si="6"/>
        <v>6.7313131313131294</v>
      </c>
      <c r="Q49" s="14">
        <f t="shared" si="7"/>
        <v>2</v>
      </c>
      <c r="R49" s="14">
        <f t="shared" si="8"/>
        <v>0</v>
      </c>
      <c r="S49" s="14">
        <f t="shared" si="9"/>
        <v>3.5584892194792239</v>
      </c>
      <c r="T49" s="14">
        <f t="shared" si="10"/>
        <v>3.3117447769621684</v>
      </c>
      <c r="V49">
        <f t="shared" si="11"/>
        <v>8</v>
      </c>
      <c r="W49">
        <f t="shared" si="3"/>
        <v>7</v>
      </c>
      <c r="X49">
        <f t="shared" si="3"/>
        <v>1</v>
      </c>
      <c r="Y49">
        <f t="shared" si="3"/>
        <v>9</v>
      </c>
      <c r="Z49">
        <f t="shared" si="3"/>
        <v>74</v>
      </c>
      <c r="AA49">
        <v>1000000</v>
      </c>
      <c r="AB49">
        <f t="shared" si="12"/>
        <v>3.2</v>
      </c>
      <c r="AC49" t="str">
        <f t="shared" si="13"/>
        <v>valid</v>
      </c>
      <c r="AE49" s="19" t="s">
        <v>71</v>
      </c>
      <c r="AF49" s="20">
        <v>1</v>
      </c>
      <c r="AG49" s="20">
        <v>7</v>
      </c>
      <c r="AH49" s="20">
        <v>1</v>
      </c>
      <c r="AI49" s="20">
        <v>3</v>
      </c>
      <c r="AJ49" s="20">
        <v>81</v>
      </c>
      <c r="AK49" s="20">
        <v>1000000</v>
      </c>
      <c r="AQ49">
        <f t="shared" si="1"/>
        <v>81</v>
      </c>
      <c r="AR49">
        <f t="shared" si="0"/>
        <v>64</v>
      </c>
      <c r="AS49">
        <f t="shared" si="0"/>
        <v>19</v>
      </c>
      <c r="AT49">
        <f t="shared" si="0"/>
        <v>79</v>
      </c>
      <c r="AU49">
        <f t="shared" si="0"/>
        <v>1</v>
      </c>
      <c r="AV49">
        <f t="shared" si="2"/>
        <v>1000000</v>
      </c>
      <c r="BB49" s="19" t="s">
        <v>71</v>
      </c>
      <c r="BC49" s="20">
        <v>81</v>
      </c>
      <c r="BD49" s="20">
        <v>64</v>
      </c>
      <c r="BE49" s="20">
        <v>19</v>
      </c>
      <c r="BF49" s="20">
        <v>79</v>
      </c>
      <c r="BG49" s="20">
        <v>1</v>
      </c>
      <c r="BH49" s="20">
        <v>1000000</v>
      </c>
    </row>
    <row r="50" spans="1:60" ht="15" thickBot="1" x14ac:dyDescent="0.35">
      <c r="A50">
        <v>46</v>
      </c>
      <c r="B50">
        <v>95</v>
      </c>
      <c r="C50">
        <f t="shared" si="4"/>
        <v>3.2</v>
      </c>
      <c r="D50">
        <f t="shared" si="5"/>
        <v>19.600000000000001</v>
      </c>
      <c r="E50">
        <f t="shared" si="14"/>
        <v>5.4389598220420729E-16</v>
      </c>
      <c r="F50" s="13">
        <f>AVERAGE($B$5:$B50)</f>
        <v>43.521739130434781</v>
      </c>
      <c r="G50" s="13">
        <f>AVERAGE($B51:$B$104)</f>
        <v>48.25925925925926</v>
      </c>
      <c r="H50" s="13">
        <f>MAX($B$5:$B50)</f>
        <v>97</v>
      </c>
      <c r="I50" s="13">
        <f>MAX($B51:$B$104)</f>
        <v>99</v>
      </c>
      <c r="J50" s="13">
        <f>MIN($B$5:$B50)</f>
        <v>20</v>
      </c>
      <c r="K50" s="13">
        <f>MIN($B51:$B$104)</f>
        <v>20</v>
      </c>
      <c r="L50" s="13">
        <f>STDEV($B$5:$B50)</f>
        <v>29.367207055515951</v>
      </c>
      <c r="M50" s="13">
        <f>STDEV($B51:$B$104)</f>
        <v>31.876048372066272</v>
      </c>
      <c r="N50" s="13">
        <f>SLOPE($B$5:$B50,$A$5:$A50)</f>
        <v>1.7100215849522049</v>
      </c>
      <c r="O50" s="13">
        <f>SLOPE($B51:$B$104,$A51:$A$104)</f>
        <v>-1.6378120830951011</v>
      </c>
      <c r="P50" s="14">
        <f t="shared" si="6"/>
        <v>4.7375201288244781</v>
      </c>
      <c r="Q50" s="14">
        <f t="shared" si="7"/>
        <v>2</v>
      </c>
      <c r="R50" s="14">
        <f t="shared" si="8"/>
        <v>0</v>
      </c>
      <c r="S50" s="14">
        <f t="shared" si="9"/>
        <v>2.5088413165503205</v>
      </c>
      <c r="T50" s="14">
        <f t="shared" si="10"/>
        <v>3.347833668047306</v>
      </c>
      <c r="V50">
        <f t="shared" si="11"/>
        <v>6</v>
      </c>
      <c r="W50">
        <f t="shared" si="3"/>
        <v>7</v>
      </c>
      <c r="X50">
        <f t="shared" si="3"/>
        <v>1</v>
      </c>
      <c r="Y50">
        <f t="shared" si="3"/>
        <v>8</v>
      </c>
      <c r="Z50">
        <f t="shared" si="3"/>
        <v>76</v>
      </c>
      <c r="AA50">
        <v>1000000</v>
      </c>
      <c r="AB50">
        <f t="shared" si="12"/>
        <v>3.2</v>
      </c>
      <c r="AC50" t="str">
        <f t="shared" si="13"/>
        <v>valid</v>
      </c>
      <c r="AE50" s="19" t="s">
        <v>72</v>
      </c>
      <c r="AF50" s="20">
        <v>3</v>
      </c>
      <c r="AG50" s="20">
        <v>7</v>
      </c>
      <c r="AH50" s="20">
        <v>1</v>
      </c>
      <c r="AI50" s="20">
        <v>1</v>
      </c>
      <c r="AJ50" s="20">
        <v>79</v>
      </c>
      <c r="AK50" s="20">
        <v>1000000</v>
      </c>
      <c r="AQ50">
        <f t="shared" si="1"/>
        <v>79</v>
      </c>
      <c r="AR50">
        <f t="shared" si="0"/>
        <v>64</v>
      </c>
      <c r="AS50">
        <f t="shared" si="0"/>
        <v>19</v>
      </c>
      <c r="AT50">
        <f t="shared" si="0"/>
        <v>81</v>
      </c>
      <c r="AU50">
        <f t="shared" si="0"/>
        <v>3</v>
      </c>
      <c r="AV50">
        <f t="shared" si="2"/>
        <v>1000000</v>
      </c>
      <c r="BB50" s="19" t="s">
        <v>72</v>
      </c>
      <c r="BC50" s="20">
        <v>79</v>
      </c>
      <c r="BD50" s="20">
        <v>64</v>
      </c>
      <c r="BE50" s="20">
        <v>19</v>
      </c>
      <c r="BF50" s="20">
        <v>81</v>
      </c>
      <c r="BG50" s="20">
        <v>3</v>
      </c>
      <c r="BH50" s="20">
        <v>1000000</v>
      </c>
    </row>
    <row r="51" spans="1:60" ht="15" thickBot="1" x14ac:dyDescent="0.35">
      <c r="A51">
        <v>47</v>
      </c>
      <c r="B51">
        <v>92</v>
      </c>
      <c r="C51">
        <f t="shared" si="4"/>
        <v>3.2</v>
      </c>
      <c r="D51">
        <f t="shared" si="5"/>
        <v>19.2</v>
      </c>
      <c r="E51">
        <f t="shared" si="14"/>
        <v>5.4389598220420729E-16</v>
      </c>
      <c r="F51" s="13">
        <f>AVERAGE($B$5:$B51)</f>
        <v>44.553191489361701</v>
      </c>
      <c r="G51" s="13">
        <f>AVERAGE($B52:$B$104)</f>
        <v>47.433962264150942</v>
      </c>
      <c r="H51" s="13">
        <f>MAX($B$5:$B51)</f>
        <v>97</v>
      </c>
      <c r="I51" s="13">
        <f>MAX($B52:$B$104)</f>
        <v>99</v>
      </c>
      <c r="J51" s="13">
        <f>MIN($B$5:$B51)</f>
        <v>20</v>
      </c>
      <c r="K51" s="13">
        <f>MIN($B52:$B$104)</f>
        <v>20</v>
      </c>
      <c r="L51" s="13">
        <f>STDEV($B$5:$B51)</f>
        <v>29.89460363593221</v>
      </c>
      <c r="M51" s="13">
        <f>STDEV($B52:$B$104)</f>
        <v>31.59327425622925</v>
      </c>
      <c r="N51" s="13">
        <f>SLOPE($B$5:$B51,$A$5:$A51)</f>
        <v>1.7320767807585571</v>
      </c>
      <c r="O51" s="13">
        <f>SLOPE($B52:$B$104,$A52:$A$104)</f>
        <v>-1.6370746653765522</v>
      </c>
      <c r="P51" s="14">
        <f t="shared" si="6"/>
        <v>2.8807707747892408</v>
      </c>
      <c r="Q51" s="14">
        <f t="shared" si="7"/>
        <v>2</v>
      </c>
      <c r="R51" s="14">
        <f t="shared" si="8"/>
        <v>0</v>
      </c>
      <c r="S51" s="14">
        <f t="shared" si="9"/>
        <v>1.6986706202970403</v>
      </c>
      <c r="T51" s="14">
        <f t="shared" si="10"/>
        <v>3.3691514461351093</v>
      </c>
      <c r="V51">
        <f t="shared" si="11"/>
        <v>4</v>
      </c>
      <c r="W51">
        <f t="shared" si="3"/>
        <v>7</v>
      </c>
      <c r="X51">
        <f t="shared" si="3"/>
        <v>1</v>
      </c>
      <c r="Y51">
        <f t="shared" si="3"/>
        <v>6</v>
      </c>
      <c r="Z51">
        <f t="shared" si="3"/>
        <v>78</v>
      </c>
      <c r="AA51">
        <v>1000000</v>
      </c>
      <c r="AB51">
        <f t="shared" si="12"/>
        <v>3.2</v>
      </c>
      <c r="AC51" t="str">
        <f t="shared" si="13"/>
        <v>valid</v>
      </c>
      <c r="AE51" s="19" t="s">
        <v>73</v>
      </c>
      <c r="AF51" s="20">
        <v>5</v>
      </c>
      <c r="AG51" s="20">
        <v>7</v>
      </c>
      <c r="AH51" s="20">
        <v>1</v>
      </c>
      <c r="AI51" s="20">
        <v>2</v>
      </c>
      <c r="AJ51" s="20">
        <v>77</v>
      </c>
      <c r="AK51" s="20">
        <v>1000000</v>
      </c>
      <c r="AQ51">
        <f t="shared" si="1"/>
        <v>77</v>
      </c>
      <c r="AR51">
        <f t="shared" si="0"/>
        <v>64</v>
      </c>
      <c r="AS51">
        <f t="shared" si="0"/>
        <v>19</v>
      </c>
      <c r="AT51">
        <f t="shared" si="0"/>
        <v>80</v>
      </c>
      <c r="AU51">
        <f t="shared" si="0"/>
        <v>5</v>
      </c>
      <c r="AV51">
        <f t="shared" si="2"/>
        <v>1000000</v>
      </c>
      <c r="BB51" s="19" t="s">
        <v>73</v>
      </c>
      <c r="BC51" s="20">
        <v>77</v>
      </c>
      <c r="BD51" s="20">
        <v>64</v>
      </c>
      <c r="BE51" s="20">
        <v>19</v>
      </c>
      <c r="BF51" s="20">
        <v>80</v>
      </c>
      <c r="BG51" s="20">
        <v>5</v>
      </c>
      <c r="BH51" s="20">
        <v>1000000</v>
      </c>
    </row>
    <row r="52" spans="1:60" ht="15" thickBot="1" x14ac:dyDescent="0.35">
      <c r="A52">
        <v>48</v>
      </c>
      <c r="B52">
        <v>84</v>
      </c>
      <c r="C52">
        <f t="shared" si="4"/>
        <v>3.2</v>
      </c>
      <c r="D52">
        <f t="shared" si="5"/>
        <v>19</v>
      </c>
      <c r="E52">
        <f t="shared" si="14"/>
        <v>5.4389598220420729E-16</v>
      </c>
      <c r="F52" s="13">
        <f>AVERAGE($B$5:$B52)</f>
        <v>45.375</v>
      </c>
      <c r="G52" s="13">
        <f>AVERAGE($B53:$B$104)</f>
        <v>46.730769230769234</v>
      </c>
      <c r="H52" s="13">
        <f>MAX($B$5:$B52)</f>
        <v>97</v>
      </c>
      <c r="I52" s="13">
        <f>MAX($B53:$B$104)</f>
        <v>99</v>
      </c>
      <c r="J52" s="13">
        <f>MIN($B$5:$B52)</f>
        <v>20</v>
      </c>
      <c r="K52" s="13">
        <f>MIN($B53:$B$104)</f>
        <v>20</v>
      </c>
      <c r="L52" s="13">
        <f>STDEV($B$5:$B52)</f>
        <v>30.117941920588049</v>
      </c>
      <c r="M52" s="13">
        <f>STDEV($B53:$B$104)</f>
        <v>31.479912913534886</v>
      </c>
      <c r="N52" s="13">
        <f>SLOPE($B$5:$B52,$A$5:$A52)</f>
        <v>1.7266608771168042</v>
      </c>
      <c r="O52" s="13">
        <f>SLOPE($B53:$B$104,$A53:$A$104)</f>
        <v>-1.6506445829420304</v>
      </c>
      <c r="P52" s="14">
        <f t="shared" si="6"/>
        <v>1.3557692307692335</v>
      </c>
      <c r="Q52" s="14">
        <f t="shared" si="7"/>
        <v>2</v>
      </c>
      <c r="R52" s="14">
        <f t="shared" si="8"/>
        <v>0</v>
      </c>
      <c r="S52" s="14">
        <f t="shared" si="9"/>
        <v>1.3619709929468371</v>
      </c>
      <c r="T52" s="14">
        <f t="shared" si="10"/>
        <v>3.3773054600588344</v>
      </c>
      <c r="V52">
        <f t="shared" si="11"/>
        <v>2</v>
      </c>
      <c r="W52">
        <f t="shared" si="3"/>
        <v>7</v>
      </c>
      <c r="X52">
        <f t="shared" si="3"/>
        <v>1</v>
      </c>
      <c r="Y52">
        <f t="shared" si="3"/>
        <v>5</v>
      </c>
      <c r="Z52">
        <f t="shared" si="3"/>
        <v>80</v>
      </c>
      <c r="AA52">
        <v>1000000</v>
      </c>
      <c r="AB52">
        <f t="shared" si="12"/>
        <v>3.2</v>
      </c>
      <c r="AC52" t="str">
        <f t="shared" si="13"/>
        <v>valid</v>
      </c>
      <c r="AE52" s="19" t="s">
        <v>74</v>
      </c>
      <c r="AF52" s="20">
        <v>7</v>
      </c>
      <c r="AG52" s="20">
        <v>7</v>
      </c>
      <c r="AH52" s="20">
        <v>1</v>
      </c>
      <c r="AI52" s="20">
        <v>4</v>
      </c>
      <c r="AJ52" s="20">
        <v>75</v>
      </c>
      <c r="AK52" s="20">
        <v>1000000</v>
      </c>
      <c r="AQ52">
        <f t="shared" si="1"/>
        <v>75</v>
      </c>
      <c r="AR52">
        <f t="shared" si="0"/>
        <v>64</v>
      </c>
      <c r="AS52">
        <f t="shared" si="0"/>
        <v>19</v>
      </c>
      <c r="AT52">
        <f t="shared" si="0"/>
        <v>78</v>
      </c>
      <c r="AU52">
        <f t="shared" si="0"/>
        <v>7</v>
      </c>
      <c r="AV52">
        <f t="shared" si="2"/>
        <v>1000000</v>
      </c>
      <c r="BB52" s="19" t="s">
        <v>74</v>
      </c>
      <c r="BC52" s="20">
        <v>75</v>
      </c>
      <c r="BD52" s="20">
        <v>64</v>
      </c>
      <c r="BE52" s="20">
        <v>19</v>
      </c>
      <c r="BF52" s="20">
        <v>78</v>
      </c>
      <c r="BG52" s="20">
        <v>7</v>
      </c>
      <c r="BH52" s="20">
        <v>1000000</v>
      </c>
    </row>
    <row r="53" spans="1:60" ht="15" thickBot="1" x14ac:dyDescent="0.35">
      <c r="A53">
        <v>49</v>
      </c>
      <c r="B53">
        <v>81</v>
      </c>
      <c r="C53">
        <f t="shared" si="4"/>
        <v>3.2</v>
      </c>
      <c r="D53">
        <f t="shared" si="5"/>
        <v>18.600000000000001</v>
      </c>
      <c r="E53">
        <f t="shared" si="14"/>
        <v>5.4389598220420729E-16</v>
      </c>
      <c r="F53" s="13">
        <f>AVERAGE($B$5:$B53)</f>
        <v>46.102040816326529</v>
      </c>
      <c r="G53" s="13">
        <f>AVERAGE($B54:$B$104)</f>
        <v>46.058823529411768</v>
      </c>
      <c r="H53" s="13">
        <f>MAX($B$5:$B53)</f>
        <v>97</v>
      </c>
      <c r="I53" s="13">
        <f>MAX($B54:$B$104)</f>
        <v>99</v>
      </c>
      <c r="J53" s="13">
        <f>MIN($B$5:$B53)</f>
        <v>20</v>
      </c>
      <c r="K53" s="13">
        <f>MIN($B54:$B$104)</f>
        <v>20</v>
      </c>
      <c r="L53" s="13">
        <f>STDEV($B$5:$B53)</f>
        <v>30.233979847432693</v>
      </c>
      <c r="M53" s="13">
        <f>STDEV($B54:$B$104)</f>
        <v>31.414271766002077</v>
      </c>
      <c r="N53" s="13">
        <f>SLOPE($B$5:$B53,$A$5:$A53)</f>
        <v>1.7103061224489795</v>
      </c>
      <c r="O53" s="13">
        <f>SLOPE($B54:$B$104,$A54:$A$104)</f>
        <v>-1.6690497737556562</v>
      </c>
      <c r="P53" s="14">
        <f t="shared" si="6"/>
        <v>4.3217286914760678E-2</v>
      </c>
      <c r="Q53" s="14">
        <f t="shared" si="7"/>
        <v>2</v>
      </c>
      <c r="R53" s="14">
        <f t="shared" si="8"/>
        <v>0</v>
      </c>
      <c r="S53" s="14">
        <f t="shared" si="9"/>
        <v>1.1802919185693845</v>
      </c>
      <c r="T53" s="14">
        <f t="shared" si="10"/>
        <v>3.3793558962046357</v>
      </c>
      <c r="V53">
        <f t="shared" si="11"/>
        <v>1</v>
      </c>
      <c r="W53">
        <f t="shared" si="3"/>
        <v>7</v>
      </c>
      <c r="X53">
        <f t="shared" si="3"/>
        <v>1</v>
      </c>
      <c r="Y53">
        <f t="shared" si="3"/>
        <v>3</v>
      </c>
      <c r="Z53">
        <f t="shared" si="3"/>
        <v>81</v>
      </c>
      <c r="AA53">
        <v>1000000</v>
      </c>
      <c r="AB53">
        <f t="shared" si="12"/>
        <v>3.2</v>
      </c>
      <c r="AC53" t="str">
        <f t="shared" si="13"/>
        <v>valid</v>
      </c>
      <c r="AE53" s="19" t="s">
        <v>75</v>
      </c>
      <c r="AF53" s="20">
        <v>9</v>
      </c>
      <c r="AG53" s="20">
        <v>7</v>
      </c>
      <c r="AH53" s="20">
        <v>1</v>
      </c>
      <c r="AI53" s="20">
        <v>7</v>
      </c>
      <c r="AJ53" s="20">
        <v>73</v>
      </c>
      <c r="AK53" s="20">
        <v>1000000</v>
      </c>
      <c r="AQ53">
        <f t="shared" si="1"/>
        <v>73</v>
      </c>
      <c r="AR53">
        <f t="shared" si="0"/>
        <v>64</v>
      </c>
      <c r="AS53">
        <f t="shared" si="0"/>
        <v>19</v>
      </c>
      <c r="AT53">
        <f t="shared" si="0"/>
        <v>75</v>
      </c>
      <c r="AU53">
        <f t="shared" si="0"/>
        <v>9</v>
      </c>
      <c r="AV53">
        <f t="shared" si="2"/>
        <v>1000000</v>
      </c>
      <c r="BB53" s="19" t="s">
        <v>75</v>
      </c>
      <c r="BC53" s="20">
        <v>73</v>
      </c>
      <c r="BD53" s="20">
        <v>64</v>
      </c>
      <c r="BE53" s="20">
        <v>19</v>
      </c>
      <c r="BF53" s="20">
        <v>75</v>
      </c>
      <c r="BG53" s="20">
        <v>9</v>
      </c>
      <c r="BH53" s="20">
        <v>1000000</v>
      </c>
    </row>
    <row r="54" spans="1:60" ht="15" thickBot="1" x14ac:dyDescent="0.35">
      <c r="A54">
        <v>50</v>
      </c>
      <c r="B54">
        <v>95</v>
      </c>
      <c r="C54">
        <f t="shared" si="4"/>
        <v>3.2</v>
      </c>
      <c r="D54">
        <f t="shared" si="5"/>
        <v>18.2</v>
      </c>
      <c r="E54">
        <f t="shared" si="14"/>
        <v>5.4389598220420729E-16</v>
      </c>
      <c r="F54" s="13">
        <f>AVERAGE($B$5:$B54)</f>
        <v>47.08</v>
      </c>
      <c r="G54" s="13">
        <f>AVERAGE($B55:$B$104)</f>
        <v>45.08</v>
      </c>
      <c r="H54" s="13">
        <f>MAX($B$5:$B54)</f>
        <v>97</v>
      </c>
      <c r="I54" s="13">
        <f>MAX($B55:$B$104)</f>
        <v>99</v>
      </c>
      <c r="J54" s="13">
        <f>MIN($B$5:$B54)</f>
        <v>20</v>
      </c>
      <c r="K54" s="13">
        <f>MIN($B55:$B$104)</f>
        <v>20</v>
      </c>
      <c r="L54" s="13">
        <f>STDEV($B$5:$B54)</f>
        <v>30.712518221568935</v>
      </c>
      <c r="M54" s="13">
        <f>STDEV($B55:$B$104)</f>
        <v>30.937619923494633</v>
      </c>
      <c r="N54" s="13">
        <f>SLOPE($B$5:$B54,$A$5:$A54)</f>
        <v>1.7247539015606246</v>
      </c>
      <c r="O54" s="13">
        <f>SLOPE($B55:$B$104,$A55:$A$104)</f>
        <v>-1.651380552220888</v>
      </c>
      <c r="P54" s="14">
        <f t="shared" si="6"/>
        <v>2</v>
      </c>
      <c r="Q54" s="14">
        <f t="shared" si="7"/>
        <v>2</v>
      </c>
      <c r="R54" s="14">
        <f t="shared" si="8"/>
        <v>0</v>
      </c>
      <c r="S54" s="14">
        <f t="shared" si="9"/>
        <v>0.22510170192569845</v>
      </c>
      <c r="T54" s="14">
        <f t="shared" si="10"/>
        <v>3.3761344537815123</v>
      </c>
      <c r="V54">
        <f t="shared" si="11"/>
        <v>3</v>
      </c>
      <c r="W54">
        <f t="shared" si="3"/>
        <v>7</v>
      </c>
      <c r="X54">
        <f t="shared" si="3"/>
        <v>1</v>
      </c>
      <c r="Y54">
        <f t="shared" si="3"/>
        <v>1</v>
      </c>
      <c r="Z54">
        <f t="shared" si="3"/>
        <v>79</v>
      </c>
      <c r="AA54">
        <v>1000000</v>
      </c>
      <c r="AB54">
        <f t="shared" si="12"/>
        <v>3.2</v>
      </c>
      <c r="AC54" t="str">
        <f t="shared" si="13"/>
        <v>valid</v>
      </c>
      <c r="AE54" s="19" t="s">
        <v>76</v>
      </c>
      <c r="AF54" s="20">
        <v>11</v>
      </c>
      <c r="AG54" s="20">
        <v>1</v>
      </c>
      <c r="AH54" s="20">
        <v>1</v>
      </c>
      <c r="AI54" s="20">
        <v>10</v>
      </c>
      <c r="AJ54" s="20">
        <v>71</v>
      </c>
      <c r="AK54" s="20">
        <v>1000000</v>
      </c>
      <c r="AQ54">
        <f t="shared" si="1"/>
        <v>71</v>
      </c>
      <c r="AR54">
        <f t="shared" si="0"/>
        <v>76</v>
      </c>
      <c r="AS54">
        <f t="shared" si="0"/>
        <v>19</v>
      </c>
      <c r="AT54">
        <f t="shared" si="0"/>
        <v>72</v>
      </c>
      <c r="AU54">
        <f t="shared" si="0"/>
        <v>11</v>
      </c>
      <c r="AV54">
        <f t="shared" si="2"/>
        <v>1000000</v>
      </c>
      <c r="BB54" s="19" t="s">
        <v>76</v>
      </c>
      <c r="BC54" s="20">
        <v>71</v>
      </c>
      <c r="BD54" s="20">
        <v>76</v>
      </c>
      <c r="BE54" s="20">
        <v>19</v>
      </c>
      <c r="BF54" s="20">
        <v>72</v>
      </c>
      <c r="BG54" s="20">
        <v>11</v>
      </c>
      <c r="BH54" s="20">
        <v>1000000</v>
      </c>
    </row>
    <row r="55" spans="1:60" ht="15" thickBot="1" x14ac:dyDescent="0.35">
      <c r="A55">
        <v>51</v>
      </c>
      <c r="B55">
        <v>87</v>
      </c>
      <c r="C55">
        <f t="shared" si="4"/>
        <v>3.2</v>
      </c>
      <c r="D55">
        <f t="shared" si="5"/>
        <v>18.399999999999999</v>
      </c>
      <c r="E55">
        <f t="shared" si="14"/>
        <v>5.4389598220420729E-16</v>
      </c>
      <c r="F55" s="13">
        <f>AVERAGE($B$5:$B55)</f>
        <v>47.862745098039213</v>
      </c>
      <c r="G55" s="13">
        <f>AVERAGE($B56:$B$104)</f>
        <v>44.224489795918366</v>
      </c>
      <c r="H55" s="13">
        <f>MAX($B$5:$B55)</f>
        <v>97</v>
      </c>
      <c r="I55" s="13">
        <f>MAX($B56:$B$104)</f>
        <v>99</v>
      </c>
      <c r="J55" s="13">
        <f>MIN($B$5:$B55)</f>
        <v>20</v>
      </c>
      <c r="K55" s="13">
        <f>MIN($B56:$B$104)</f>
        <v>20</v>
      </c>
      <c r="L55" s="13">
        <f>STDEV($B$5:$B55)</f>
        <v>30.913440188916624</v>
      </c>
      <c r="M55" s="13">
        <f>STDEV($B56:$B$104)</f>
        <v>30.654842810804006</v>
      </c>
      <c r="N55" s="13">
        <f>SLOPE($B$5:$B55,$A$5:$A55)</f>
        <v>1.7155656108597288</v>
      </c>
      <c r="O55" s="13">
        <f>SLOPE($B56:$B$104,$A56:$A$104)</f>
        <v>-1.6476530612244897</v>
      </c>
      <c r="P55" s="14">
        <f t="shared" si="6"/>
        <v>3.6382553021208466</v>
      </c>
      <c r="Q55" s="14">
        <f t="shared" si="7"/>
        <v>2</v>
      </c>
      <c r="R55" s="14">
        <f t="shared" si="8"/>
        <v>0</v>
      </c>
      <c r="S55" s="14">
        <f t="shared" si="9"/>
        <v>0.25859737811261851</v>
      </c>
      <c r="T55" s="14">
        <f t="shared" si="10"/>
        <v>3.3632186720842183</v>
      </c>
      <c r="V55">
        <f t="shared" si="11"/>
        <v>5</v>
      </c>
      <c r="W55">
        <f t="shared" si="3"/>
        <v>7</v>
      </c>
      <c r="X55">
        <f t="shared" si="3"/>
        <v>1</v>
      </c>
      <c r="Y55">
        <f t="shared" si="3"/>
        <v>2</v>
      </c>
      <c r="Z55">
        <f t="shared" si="3"/>
        <v>77</v>
      </c>
      <c r="AA55">
        <v>1000000</v>
      </c>
      <c r="AB55">
        <f t="shared" si="12"/>
        <v>3.2</v>
      </c>
      <c r="AC55" t="str">
        <f t="shared" si="13"/>
        <v>valid</v>
      </c>
      <c r="AE55" s="19" t="s">
        <v>77</v>
      </c>
      <c r="AF55" s="20">
        <v>13</v>
      </c>
      <c r="AG55" s="20">
        <v>1</v>
      </c>
      <c r="AH55" s="20">
        <v>1</v>
      </c>
      <c r="AI55" s="20">
        <v>12</v>
      </c>
      <c r="AJ55" s="20">
        <v>69</v>
      </c>
      <c r="AK55" s="20">
        <v>1000000</v>
      </c>
      <c r="AQ55">
        <f t="shared" si="1"/>
        <v>69</v>
      </c>
      <c r="AR55">
        <f t="shared" si="0"/>
        <v>76</v>
      </c>
      <c r="AS55">
        <f t="shared" si="0"/>
        <v>19</v>
      </c>
      <c r="AT55">
        <f t="shared" si="0"/>
        <v>70</v>
      </c>
      <c r="AU55">
        <f t="shared" si="0"/>
        <v>13</v>
      </c>
      <c r="AV55">
        <f t="shared" si="2"/>
        <v>1000000</v>
      </c>
      <c r="BB55" s="19" t="s">
        <v>77</v>
      </c>
      <c r="BC55" s="20">
        <v>69</v>
      </c>
      <c r="BD55" s="20">
        <v>76</v>
      </c>
      <c r="BE55" s="20">
        <v>19</v>
      </c>
      <c r="BF55" s="20">
        <v>70</v>
      </c>
      <c r="BG55" s="20">
        <v>13</v>
      </c>
      <c r="BH55" s="20">
        <v>1000000</v>
      </c>
    </row>
    <row r="56" spans="1:60" ht="15" thickBot="1" x14ac:dyDescent="0.35">
      <c r="A56">
        <v>52</v>
      </c>
      <c r="B56">
        <v>96</v>
      </c>
      <c r="C56">
        <f t="shared" si="4"/>
        <v>3.2</v>
      </c>
      <c r="D56">
        <f t="shared" si="5"/>
        <v>18.8</v>
      </c>
      <c r="E56">
        <f t="shared" si="14"/>
        <v>5.4389598220420729E-16</v>
      </c>
      <c r="F56" s="13">
        <f>AVERAGE($B$5:$B56)</f>
        <v>48.78846153846154</v>
      </c>
      <c r="G56" s="13">
        <f>AVERAGE($B57:$B$104)</f>
        <v>43.145833333333336</v>
      </c>
      <c r="H56" s="13">
        <f>MAX($B$5:$B56)</f>
        <v>97</v>
      </c>
      <c r="I56" s="13">
        <f>MAX($B57:$B$104)</f>
        <v>99</v>
      </c>
      <c r="J56" s="13">
        <f>MIN($B$5:$B56)</f>
        <v>20</v>
      </c>
      <c r="K56" s="13">
        <f>MIN($B57:$B$104)</f>
        <v>20</v>
      </c>
      <c r="L56" s="13">
        <f>STDEV($B$5:$B56)</f>
        <v>31.328328681544502</v>
      </c>
      <c r="M56" s="13">
        <f>STDEV($B57:$B$104)</f>
        <v>30.024805052484794</v>
      </c>
      <c r="N56" s="13">
        <f>SLOPE($B$5:$B56,$A$5:$A56)</f>
        <v>1.723256211047554</v>
      </c>
      <c r="O56" s="13">
        <f>SLOPE($B57:$B$104,$A57:$A$104)</f>
        <v>-1.6151215805471124</v>
      </c>
      <c r="P56" s="14">
        <f t="shared" si="6"/>
        <v>5.6426282051282044</v>
      </c>
      <c r="Q56" s="14">
        <f t="shared" si="7"/>
        <v>2</v>
      </c>
      <c r="R56" s="14">
        <f t="shared" si="8"/>
        <v>0</v>
      </c>
      <c r="S56" s="14">
        <f t="shared" si="9"/>
        <v>1.3035236290597076</v>
      </c>
      <c r="T56" s="14">
        <f t="shared" si="10"/>
        <v>3.3383777915946666</v>
      </c>
      <c r="V56">
        <f t="shared" si="11"/>
        <v>7</v>
      </c>
      <c r="W56">
        <f t="shared" si="3"/>
        <v>7</v>
      </c>
      <c r="X56">
        <f t="shared" si="3"/>
        <v>1</v>
      </c>
      <c r="Y56">
        <f t="shared" si="3"/>
        <v>4</v>
      </c>
      <c r="Z56">
        <f t="shared" si="3"/>
        <v>75</v>
      </c>
      <c r="AA56">
        <v>1000000</v>
      </c>
      <c r="AB56">
        <f t="shared" si="12"/>
        <v>3.2</v>
      </c>
      <c r="AC56" t="str">
        <f t="shared" si="13"/>
        <v>valid</v>
      </c>
      <c r="AE56" s="19" t="s">
        <v>78</v>
      </c>
      <c r="AF56" s="20">
        <v>15</v>
      </c>
      <c r="AG56" s="20">
        <v>1</v>
      </c>
      <c r="AH56" s="20">
        <v>1</v>
      </c>
      <c r="AI56" s="20">
        <v>14</v>
      </c>
      <c r="AJ56" s="20">
        <v>67</v>
      </c>
      <c r="AK56" s="20">
        <v>1000000</v>
      </c>
      <c r="AQ56">
        <f t="shared" si="1"/>
        <v>67</v>
      </c>
      <c r="AR56">
        <f t="shared" si="0"/>
        <v>76</v>
      </c>
      <c r="AS56">
        <f t="shared" si="0"/>
        <v>19</v>
      </c>
      <c r="AT56">
        <f t="shared" si="0"/>
        <v>68</v>
      </c>
      <c r="AU56">
        <f t="shared" si="0"/>
        <v>15</v>
      </c>
      <c r="AV56">
        <f t="shared" si="2"/>
        <v>1000000</v>
      </c>
      <c r="BB56" s="19" t="s">
        <v>78</v>
      </c>
      <c r="BC56" s="20">
        <v>67</v>
      </c>
      <c r="BD56" s="20">
        <v>76</v>
      </c>
      <c r="BE56" s="20">
        <v>19</v>
      </c>
      <c r="BF56" s="20">
        <v>68</v>
      </c>
      <c r="BG56" s="20">
        <v>15</v>
      </c>
      <c r="BH56" s="20">
        <v>1000000</v>
      </c>
    </row>
    <row r="57" spans="1:60" ht="15" thickBot="1" x14ac:dyDescent="0.35">
      <c r="A57">
        <v>53</v>
      </c>
      <c r="B57">
        <v>96</v>
      </c>
      <c r="C57">
        <f t="shared" si="4"/>
        <v>3.2</v>
      </c>
      <c r="D57">
        <f t="shared" si="5"/>
        <v>19.399999999999999</v>
      </c>
      <c r="E57">
        <f t="shared" si="14"/>
        <v>5.4389598220420729E-16</v>
      </c>
      <c r="F57" s="13">
        <f>AVERAGE($B$5:$B57)</f>
        <v>49.679245283018865</v>
      </c>
      <c r="G57" s="13">
        <f>AVERAGE($B58:$B$104)</f>
        <v>42.021276595744681</v>
      </c>
      <c r="H57" s="13">
        <f>MAX($B$5:$B57)</f>
        <v>97</v>
      </c>
      <c r="I57" s="13">
        <f>MAX($B58:$B$104)</f>
        <v>99</v>
      </c>
      <c r="J57" s="13">
        <f>MIN($B$5:$B57)</f>
        <v>20</v>
      </c>
      <c r="K57" s="13">
        <f>MIN($B58:$B$104)</f>
        <v>20</v>
      </c>
      <c r="L57" s="13">
        <f>STDEV($B$5:$B57)</f>
        <v>31.696137586163193</v>
      </c>
      <c r="M57" s="13">
        <f>STDEV($B58:$B$104)</f>
        <v>29.309806462285184</v>
      </c>
      <c r="N57" s="13">
        <f>SLOPE($B$5:$B57,$A$5:$A57)</f>
        <v>1.7264957264957266</v>
      </c>
      <c r="O57" s="13">
        <f>SLOPE($B58:$B$104,$A58:$A$104)</f>
        <v>-1.5737742830712305</v>
      </c>
      <c r="P57" s="14">
        <f t="shared" si="6"/>
        <v>7.6579686872741846</v>
      </c>
      <c r="Q57" s="14">
        <f t="shared" si="7"/>
        <v>2</v>
      </c>
      <c r="R57" s="14">
        <f t="shared" si="8"/>
        <v>0</v>
      </c>
      <c r="S57" s="14">
        <f t="shared" si="9"/>
        <v>2.3863311238780085</v>
      </c>
      <c r="T57" s="14">
        <f t="shared" si="10"/>
        <v>3.3002700095669573</v>
      </c>
      <c r="V57">
        <f t="shared" si="11"/>
        <v>9</v>
      </c>
      <c r="W57">
        <f t="shared" si="3"/>
        <v>7</v>
      </c>
      <c r="X57">
        <f t="shared" si="3"/>
        <v>1</v>
      </c>
      <c r="Y57">
        <f t="shared" si="3"/>
        <v>7</v>
      </c>
      <c r="Z57">
        <f t="shared" si="3"/>
        <v>73</v>
      </c>
      <c r="AA57">
        <v>1000000</v>
      </c>
      <c r="AB57">
        <f t="shared" si="12"/>
        <v>3.2</v>
      </c>
      <c r="AC57" t="str">
        <f t="shared" si="13"/>
        <v>valid</v>
      </c>
      <c r="AE57" s="19" t="s">
        <v>79</v>
      </c>
      <c r="AF57" s="20">
        <v>17</v>
      </c>
      <c r="AG57" s="20">
        <v>1</v>
      </c>
      <c r="AH57" s="20">
        <v>1</v>
      </c>
      <c r="AI57" s="20">
        <v>16</v>
      </c>
      <c r="AJ57" s="20">
        <v>65</v>
      </c>
      <c r="AK57" s="20">
        <v>1000000</v>
      </c>
      <c r="AQ57">
        <f t="shared" si="1"/>
        <v>65</v>
      </c>
      <c r="AR57">
        <f t="shared" si="0"/>
        <v>76</v>
      </c>
      <c r="AS57">
        <f t="shared" si="0"/>
        <v>19</v>
      </c>
      <c r="AT57">
        <f t="shared" si="0"/>
        <v>66</v>
      </c>
      <c r="AU57">
        <f t="shared" si="0"/>
        <v>17</v>
      </c>
      <c r="AV57">
        <f t="shared" si="2"/>
        <v>1000000</v>
      </c>
      <c r="BB57" s="19" t="s">
        <v>79</v>
      </c>
      <c r="BC57" s="20">
        <v>65</v>
      </c>
      <c r="BD57" s="20">
        <v>76</v>
      </c>
      <c r="BE57" s="20">
        <v>19</v>
      </c>
      <c r="BF57" s="20">
        <v>66</v>
      </c>
      <c r="BG57" s="20">
        <v>17</v>
      </c>
      <c r="BH57" s="20">
        <v>1000000</v>
      </c>
    </row>
    <row r="58" spans="1:60" ht="15" thickBot="1" x14ac:dyDescent="0.35">
      <c r="A58">
        <v>54</v>
      </c>
      <c r="B58">
        <v>99</v>
      </c>
      <c r="C58">
        <f t="shared" si="4"/>
        <v>3.2</v>
      </c>
      <c r="D58">
        <f t="shared" si="5"/>
        <v>18.8</v>
      </c>
      <c r="E58">
        <f t="shared" si="14"/>
        <v>5.4389598220420729E-16</v>
      </c>
      <c r="F58" s="13">
        <f>AVERAGE($B$5:$B58)</f>
        <v>50.592592592592595</v>
      </c>
      <c r="G58" s="13">
        <f>AVERAGE($B59:$B$104)</f>
        <v>40.782608695652172</v>
      </c>
      <c r="H58" s="13">
        <f>MAX($B$5:$B58)</f>
        <v>99</v>
      </c>
      <c r="I58" s="13">
        <f>MAX($B59:$B$104)</f>
        <v>98</v>
      </c>
      <c r="J58" s="13">
        <f>MIN($B$5:$B58)</f>
        <v>20</v>
      </c>
      <c r="K58" s="13">
        <f>MIN($B59:$B$104)</f>
        <v>20</v>
      </c>
      <c r="L58" s="13">
        <f>STDEV($B$5:$B58)</f>
        <v>32.105086012478203</v>
      </c>
      <c r="M58" s="13">
        <f>STDEV($B59:$B$104)</f>
        <v>28.362661717655222</v>
      </c>
      <c r="N58" s="13">
        <f>SLOPE($B$5:$B58,$A$5:$A58)</f>
        <v>1.7319611206403656</v>
      </c>
      <c r="O58" s="13">
        <f>SLOPE($B59:$B$104,$A59:$A$104)</f>
        <v>-1.5135368485969778</v>
      </c>
      <c r="P58" s="14">
        <f t="shared" si="6"/>
        <v>9.8099838969404232</v>
      </c>
      <c r="Q58" s="14">
        <f t="shared" si="7"/>
        <v>1</v>
      </c>
      <c r="R58" s="14">
        <f t="shared" si="8"/>
        <v>0</v>
      </c>
      <c r="S58" s="14">
        <f t="shared" si="9"/>
        <v>3.7424242948229818</v>
      </c>
      <c r="T58" s="14">
        <f t="shared" si="10"/>
        <v>3.2454979692373431</v>
      </c>
      <c r="V58">
        <f t="shared" si="11"/>
        <v>11</v>
      </c>
      <c r="W58">
        <f t="shared" si="3"/>
        <v>1</v>
      </c>
      <c r="X58">
        <f t="shared" si="3"/>
        <v>1</v>
      </c>
      <c r="Y58">
        <f t="shared" si="3"/>
        <v>10</v>
      </c>
      <c r="Z58">
        <f t="shared" si="3"/>
        <v>71</v>
      </c>
      <c r="AA58">
        <v>1000000</v>
      </c>
      <c r="AB58">
        <f t="shared" si="12"/>
        <v>3.2</v>
      </c>
      <c r="AC58" t="str">
        <f t="shared" si="13"/>
        <v>valid</v>
      </c>
      <c r="AE58" s="19" t="s">
        <v>80</v>
      </c>
      <c r="AF58" s="20">
        <v>19</v>
      </c>
      <c r="AG58" s="20">
        <v>1</v>
      </c>
      <c r="AH58" s="20">
        <v>1</v>
      </c>
      <c r="AI58" s="20">
        <v>18</v>
      </c>
      <c r="AJ58" s="20">
        <v>63</v>
      </c>
      <c r="AK58" s="20">
        <v>1000000</v>
      </c>
      <c r="AQ58">
        <f t="shared" si="1"/>
        <v>63</v>
      </c>
      <c r="AR58">
        <f t="shared" si="0"/>
        <v>76</v>
      </c>
      <c r="AS58">
        <f t="shared" si="0"/>
        <v>19</v>
      </c>
      <c r="AT58">
        <f t="shared" si="0"/>
        <v>64</v>
      </c>
      <c r="AU58">
        <f t="shared" si="0"/>
        <v>19</v>
      </c>
      <c r="AV58">
        <f t="shared" si="2"/>
        <v>1000000</v>
      </c>
      <c r="BB58" s="19" t="s">
        <v>80</v>
      </c>
      <c r="BC58" s="20">
        <v>63</v>
      </c>
      <c r="BD58" s="20">
        <v>76</v>
      </c>
      <c r="BE58" s="20">
        <v>19</v>
      </c>
      <c r="BF58" s="20">
        <v>64</v>
      </c>
      <c r="BG58" s="20">
        <v>19</v>
      </c>
      <c r="BH58" s="20">
        <v>1000000</v>
      </c>
    </row>
    <row r="59" spans="1:60" ht="15" thickBot="1" x14ac:dyDescent="0.35">
      <c r="A59">
        <v>55</v>
      </c>
      <c r="B59">
        <v>80</v>
      </c>
      <c r="C59">
        <f t="shared" si="4"/>
        <v>3.2</v>
      </c>
      <c r="D59">
        <f t="shared" si="5"/>
        <v>19.2</v>
      </c>
      <c r="E59">
        <f t="shared" si="14"/>
        <v>5.4389598220420729E-16</v>
      </c>
      <c r="F59" s="13">
        <f>AVERAGE($B$5:$B59)</f>
        <v>51.127272727272725</v>
      </c>
      <c r="G59" s="13">
        <f>AVERAGE($B60:$B$104)</f>
        <v>39.911111111111111</v>
      </c>
      <c r="H59" s="13">
        <f>MAX($B$5:$B59)</f>
        <v>99</v>
      </c>
      <c r="I59" s="13">
        <f>MAX($B60:$B$104)</f>
        <v>98</v>
      </c>
      <c r="J59" s="13">
        <f>MIN($B$5:$B59)</f>
        <v>20</v>
      </c>
      <c r="K59" s="13">
        <f>MIN($B60:$B$104)</f>
        <v>20</v>
      </c>
      <c r="L59" s="13">
        <f>STDEV($B$5:$B59)</f>
        <v>32.052650289365943</v>
      </c>
      <c r="M59" s="13">
        <f>STDEV($B60:$B$104)</f>
        <v>28.053376252991711</v>
      </c>
      <c r="N59" s="13">
        <f>SLOPE($B$5:$B59,$A$5:$A59)</f>
        <v>1.6964646464646469</v>
      </c>
      <c r="O59" s="13">
        <f>SLOPE($B60:$B$104,$A60:$A$104)</f>
        <v>-1.4978919631093541</v>
      </c>
      <c r="P59" s="14">
        <f t="shared" si="6"/>
        <v>11.216161616161614</v>
      </c>
      <c r="Q59" s="14">
        <f t="shared" si="7"/>
        <v>1</v>
      </c>
      <c r="R59" s="14">
        <f t="shared" si="8"/>
        <v>0</v>
      </c>
      <c r="S59" s="14">
        <f t="shared" si="9"/>
        <v>3.9992740363742314</v>
      </c>
      <c r="T59" s="14">
        <f t="shared" si="10"/>
        <v>3.194356609574001</v>
      </c>
      <c r="V59">
        <f t="shared" si="11"/>
        <v>13</v>
      </c>
      <c r="W59">
        <f t="shared" si="3"/>
        <v>1</v>
      </c>
      <c r="X59">
        <f t="shared" si="3"/>
        <v>1</v>
      </c>
      <c r="Y59">
        <f t="shared" si="3"/>
        <v>12</v>
      </c>
      <c r="Z59">
        <f t="shared" si="3"/>
        <v>69</v>
      </c>
      <c r="AA59">
        <v>1000000</v>
      </c>
      <c r="AB59">
        <f t="shared" si="12"/>
        <v>3.2</v>
      </c>
      <c r="AC59" t="str">
        <f t="shared" si="13"/>
        <v>valid</v>
      </c>
      <c r="AE59" s="19" t="s">
        <v>81</v>
      </c>
      <c r="AF59" s="20">
        <v>21</v>
      </c>
      <c r="AG59" s="20">
        <v>1</v>
      </c>
      <c r="AH59" s="20">
        <v>1</v>
      </c>
      <c r="AI59" s="20">
        <v>20</v>
      </c>
      <c r="AJ59" s="20">
        <v>61</v>
      </c>
      <c r="AK59" s="20">
        <v>1000000</v>
      </c>
      <c r="AQ59">
        <f t="shared" si="1"/>
        <v>61</v>
      </c>
      <c r="AR59">
        <f t="shared" si="0"/>
        <v>76</v>
      </c>
      <c r="AS59">
        <f t="shared" si="0"/>
        <v>19</v>
      </c>
      <c r="AT59">
        <f t="shared" si="0"/>
        <v>62</v>
      </c>
      <c r="AU59">
        <f t="shared" si="0"/>
        <v>21</v>
      </c>
      <c r="AV59">
        <f t="shared" si="2"/>
        <v>1000000</v>
      </c>
      <c r="BB59" s="19" t="s">
        <v>81</v>
      </c>
      <c r="BC59" s="20">
        <v>61</v>
      </c>
      <c r="BD59" s="20">
        <v>76</v>
      </c>
      <c r="BE59" s="20">
        <v>19</v>
      </c>
      <c r="BF59" s="20">
        <v>62</v>
      </c>
      <c r="BG59" s="20">
        <v>21</v>
      </c>
      <c r="BH59" s="20">
        <v>1000000</v>
      </c>
    </row>
    <row r="60" spans="1:60" ht="15" thickBot="1" x14ac:dyDescent="0.35">
      <c r="A60">
        <v>56</v>
      </c>
      <c r="B60">
        <v>98</v>
      </c>
      <c r="C60">
        <f t="shared" si="4"/>
        <v>3.2</v>
      </c>
      <c r="D60">
        <f t="shared" si="5"/>
        <v>19.600000000000001</v>
      </c>
      <c r="E60">
        <f t="shared" si="14"/>
        <v>5.4389598220420729E-16</v>
      </c>
      <c r="F60" s="13">
        <f>AVERAGE($B$5:$B60)</f>
        <v>51.964285714285715</v>
      </c>
      <c r="G60" s="13">
        <f>AVERAGE($B61:$B$104)</f>
        <v>38.590909090909093</v>
      </c>
      <c r="H60" s="13">
        <f>MAX($B$5:$B60)</f>
        <v>99</v>
      </c>
      <c r="I60" s="13">
        <f>MAX($B61:$B$104)</f>
        <v>98</v>
      </c>
      <c r="J60" s="13">
        <f>MIN($B$5:$B60)</f>
        <v>20</v>
      </c>
      <c r="K60" s="13">
        <f>MIN($B61:$B$104)</f>
        <v>20</v>
      </c>
      <c r="L60" s="13">
        <f>STDEV($B$5:$B60)</f>
        <v>32.371684757299462</v>
      </c>
      <c r="M60" s="13">
        <f>STDEV($B61:$B$104)</f>
        <v>26.926530689420193</v>
      </c>
      <c r="N60" s="13">
        <f>SLOPE($B$5:$B60,$A$5:$A60)</f>
        <v>1.6952836637047162</v>
      </c>
      <c r="O60" s="13">
        <f>SLOPE($B61:$B$104,$A61:$A$104)</f>
        <v>-1.418181818181818</v>
      </c>
      <c r="P60" s="14">
        <f t="shared" si="6"/>
        <v>13.373376623376622</v>
      </c>
      <c r="Q60" s="14">
        <f t="shared" si="7"/>
        <v>1</v>
      </c>
      <c r="R60" s="14">
        <f t="shared" si="8"/>
        <v>0</v>
      </c>
      <c r="S60" s="14">
        <f t="shared" si="9"/>
        <v>5.4451540678792689</v>
      </c>
      <c r="T60" s="14">
        <f t="shared" si="10"/>
        <v>3.1134654818865339</v>
      </c>
      <c r="V60">
        <f t="shared" si="11"/>
        <v>15</v>
      </c>
      <c r="W60">
        <f t="shared" si="3"/>
        <v>1</v>
      </c>
      <c r="X60">
        <f t="shared" si="3"/>
        <v>1</v>
      </c>
      <c r="Y60">
        <f t="shared" si="3"/>
        <v>14</v>
      </c>
      <c r="Z60">
        <f t="shared" si="3"/>
        <v>67</v>
      </c>
      <c r="AA60">
        <v>1000000</v>
      </c>
      <c r="AB60">
        <f t="shared" si="12"/>
        <v>3.2</v>
      </c>
      <c r="AC60" t="str">
        <f t="shared" si="13"/>
        <v>valid</v>
      </c>
      <c r="AE60" s="19" t="s">
        <v>82</v>
      </c>
      <c r="AF60" s="20">
        <v>23</v>
      </c>
      <c r="AG60" s="20">
        <v>19</v>
      </c>
      <c r="AH60" s="20">
        <v>1</v>
      </c>
      <c r="AI60" s="20">
        <v>23</v>
      </c>
      <c r="AJ60" s="20">
        <v>59</v>
      </c>
      <c r="AK60" s="20">
        <v>1000000</v>
      </c>
      <c r="AQ60">
        <f t="shared" si="1"/>
        <v>59</v>
      </c>
      <c r="AR60">
        <f t="shared" si="0"/>
        <v>53</v>
      </c>
      <c r="AS60">
        <f t="shared" si="0"/>
        <v>19</v>
      </c>
      <c r="AT60">
        <f t="shared" si="0"/>
        <v>59</v>
      </c>
      <c r="AU60">
        <f t="shared" si="0"/>
        <v>23</v>
      </c>
      <c r="AV60">
        <f t="shared" si="2"/>
        <v>1000000</v>
      </c>
      <c r="BB60" s="19" t="s">
        <v>82</v>
      </c>
      <c r="BC60" s="20">
        <v>59</v>
      </c>
      <c r="BD60" s="20">
        <v>53</v>
      </c>
      <c r="BE60" s="20">
        <v>19</v>
      </c>
      <c r="BF60" s="20">
        <v>59</v>
      </c>
      <c r="BG60" s="20">
        <v>23</v>
      </c>
      <c r="BH60" s="20">
        <v>1000000</v>
      </c>
    </row>
    <row r="61" spans="1:60" ht="15" thickBot="1" x14ac:dyDescent="0.35">
      <c r="A61">
        <v>57</v>
      </c>
      <c r="B61">
        <v>98</v>
      </c>
      <c r="C61">
        <f t="shared" si="4"/>
        <v>3.2</v>
      </c>
      <c r="D61">
        <f t="shared" si="5"/>
        <v>20</v>
      </c>
      <c r="E61">
        <f t="shared" si="14"/>
        <v>5.4389598220420729E-16</v>
      </c>
      <c r="F61" s="13">
        <f>AVERAGE($B$5:$B61)</f>
        <v>52.771929824561404</v>
      </c>
      <c r="G61" s="13">
        <f>AVERAGE($B62:$B$104)</f>
        <v>37.209302325581397</v>
      </c>
      <c r="H61" s="13">
        <f>MAX($B$5:$B61)</f>
        <v>99</v>
      </c>
      <c r="I61" s="13">
        <f>MAX($B62:$B$104)</f>
        <v>98</v>
      </c>
      <c r="J61" s="13">
        <f>MIN($B$5:$B61)</f>
        <v>20</v>
      </c>
      <c r="K61" s="13">
        <f>MIN($B62:$B$104)</f>
        <v>20</v>
      </c>
      <c r="L61" s="13">
        <f>STDEV($B$5:$B61)</f>
        <v>32.655680726471971</v>
      </c>
      <c r="M61" s="13">
        <f>STDEV($B62:$B$104)</f>
        <v>25.618592708398406</v>
      </c>
      <c r="N61" s="13">
        <f>SLOPE($B$5:$B61,$A$5:$A61)</f>
        <v>1.6911459683691989</v>
      </c>
      <c r="O61" s="13">
        <f>SLOPE($B62:$B$104,$A62:$A$104)</f>
        <v>-1.3221081244337058</v>
      </c>
      <c r="P61" s="14">
        <f t="shared" si="6"/>
        <v>15.562627498980007</v>
      </c>
      <c r="Q61" s="14">
        <f t="shared" si="7"/>
        <v>1</v>
      </c>
      <c r="R61" s="14">
        <f t="shared" si="8"/>
        <v>0</v>
      </c>
      <c r="S61" s="14">
        <f t="shared" si="9"/>
        <v>7.0370880180735647</v>
      </c>
      <c r="T61" s="14">
        <f t="shared" si="10"/>
        <v>3.0132540928029048</v>
      </c>
      <c r="V61">
        <f t="shared" si="11"/>
        <v>17</v>
      </c>
      <c r="W61">
        <f t="shared" si="3"/>
        <v>1</v>
      </c>
      <c r="X61">
        <f t="shared" si="3"/>
        <v>1</v>
      </c>
      <c r="Y61">
        <f t="shared" si="3"/>
        <v>16</v>
      </c>
      <c r="Z61">
        <f t="shared" si="3"/>
        <v>65</v>
      </c>
      <c r="AA61">
        <v>1000000</v>
      </c>
      <c r="AB61">
        <f t="shared" si="12"/>
        <v>3.2</v>
      </c>
      <c r="AC61" t="str">
        <f t="shared" si="13"/>
        <v>valid</v>
      </c>
      <c r="AE61" s="19" t="s">
        <v>83</v>
      </c>
      <c r="AF61" s="20">
        <v>29</v>
      </c>
      <c r="AG61" s="20">
        <v>19</v>
      </c>
      <c r="AH61" s="20">
        <v>1</v>
      </c>
      <c r="AI61" s="20">
        <v>25</v>
      </c>
      <c r="AJ61" s="20">
        <v>57</v>
      </c>
      <c r="AK61" s="20">
        <v>1000000</v>
      </c>
      <c r="AQ61">
        <f t="shared" si="1"/>
        <v>53</v>
      </c>
      <c r="AR61">
        <f t="shared" si="0"/>
        <v>53</v>
      </c>
      <c r="AS61">
        <f t="shared" si="0"/>
        <v>19</v>
      </c>
      <c r="AT61">
        <f t="shared" si="0"/>
        <v>57</v>
      </c>
      <c r="AU61">
        <f t="shared" si="0"/>
        <v>25</v>
      </c>
      <c r="AV61">
        <f t="shared" si="2"/>
        <v>1000000</v>
      </c>
      <c r="BB61" s="19" t="s">
        <v>83</v>
      </c>
      <c r="BC61" s="20">
        <v>53</v>
      </c>
      <c r="BD61" s="20">
        <v>53</v>
      </c>
      <c r="BE61" s="20">
        <v>19</v>
      </c>
      <c r="BF61" s="20">
        <v>57</v>
      </c>
      <c r="BG61" s="20">
        <v>25</v>
      </c>
      <c r="BH61" s="20">
        <v>1000000</v>
      </c>
    </row>
    <row r="62" spans="1:60" ht="15" thickBot="1" x14ac:dyDescent="0.35">
      <c r="A62">
        <v>58</v>
      </c>
      <c r="B62">
        <v>82</v>
      </c>
      <c r="C62">
        <f t="shared" si="4"/>
        <v>3.2</v>
      </c>
      <c r="D62">
        <f t="shared" si="5"/>
        <v>20.399999999999999</v>
      </c>
      <c r="E62">
        <f t="shared" si="14"/>
        <v>5.4389598220420729E-16</v>
      </c>
      <c r="F62" s="13">
        <f>AVERAGE($B$5:$B62)</f>
        <v>53.275862068965516</v>
      </c>
      <c r="G62" s="13">
        <f>AVERAGE($B63:$B$104)</f>
        <v>36.142857142857146</v>
      </c>
      <c r="H62" s="13">
        <f>MAX($B$5:$B62)</f>
        <v>99</v>
      </c>
      <c r="I62" s="13">
        <f>MAX($B63:$B$104)</f>
        <v>98</v>
      </c>
      <c r="J62" s="13">
        <f>MIN($B$5:$B62)</f>
        <v>20</v>
      </c>
      <c r="K62" s="13">
        <f>MIN($B63:$B$104)</f>
        <v>20</v>
      </c>
      <c r="L62" s="13">
        <f>STDEV($B$5:$B62)</f>
        <v>32.594689645760525</v>
      </c>
      <c r="M62" s="13">
        <f>STDEV($B63:$B$104)</f>
        <v>24.944398098885436</v>
      </c>
      <c r="N62" s="13">
        <f>SLOPE($B$5:$B62,$A$5:$A62)</f>
        <v>1.6564028422898276</v>
      </c>
      <c r="O62" s="13">
        <f>SLOPE($B63:$B$104,$A63:$A$104)</f>
        <v>-1.2627825946033546</v>
      </c>
      <c r="P62" s="14">
        <f t="shared" si="6"/>
        <v>17.13300492610837</v>
      </c>
      <c r="Q62" s="14">
        <f t="shared" si="7"/>
        <v>1</v>
      </c>
      <c r="R62" s="14">
        <f t="shared" si="8"/>
        <v>0</v>
      </c>
      <c r="S62" s="14">
        <f t="shared" si="9"/>
        <v>7.6502915468750885</v>
      </c>
      <c r="T62" s="14">
        <f t="shared" si="10"/>
        <v>2.9191854368931822</v>
      </c>
      <c r="V62">
        <f t="shared" si="11"/>
        <v>19</v>
      </c>
      <c r="W62">
        <f t="shared" si="3"/>
        <v>1</v>
      </c>
      <c r="X62">
        <f t="shared" si="3"/>
        <v>1</v>
      </c>
      <c r="Y62">
        <f t="shared" si="3"/>
        <v>18</v>
      </c>
      <c r="Z62">
        <f t="shared" si="3"/>
        <v>63</v>
      </c>
      <c r="AA62">
        <v>1000000</v>
      </c>
      <c r="AB62">
        <f t="shared" si="12"/>
        <v>3.2</v>
      </c>
      <c r="AC62" t="str">
        <f t="shared" si="13"/>
        <v>valid</v>
      </c>
      <c r="AE62" s="19" t="s">
        <v>84</v>
      </c>
      <c r="AF62" s="20">
        <v>48</v>
      </c>
      <c r="AG62" s="20">
        <v>19</v>
      </c>
      <c r="AH62" s="20">
        <v>1</v>
      </c>
      <c r="AI62" s="20">
        <v>27</v>
      </c>
      <c r="AJ62" s="20">
        <v>55</v>
      </c>
      <c r="AK62" s="20">
        <v>1000000</v>
      </c>
      <c r="AQ62">
        <f t="shared" si="1"/>
        <v>34</v>
      </c>
      <c r="AR62">
        <f t="shared" si="0"/>
        <v>53</v>
      </c>
      <c r="AS62">
        <f t="shared" si="0"/>
        <v>19</v>
      </c>
      <c r="AT62">
        <f t="shared" si="0"/>
        <v>55</v>
      </c>
      <c r="AU62">
        <f t="shared" si="0"/>
        <v>27</v>
      </c>
      <c r="AV62">
        <f t="shared" si="2"/>
        <v>1000000</v>
      </c>
      <c r="BB62" s="19" t="s">
        <v>84</v>
      </c>
      <c r="BC62" s="20">
        <v>34</v>
      </c>
      <c r="BD62" s="20">
        <v>53</v>
      </c>
      <c r="BE62" s="20">
        <v>19</v>
      </c>
      <c r="BF62" s="20">
        <v>55</v>
      </c>
      <c r="BG62" s="20">
        <v>27</v>
      </c>
      <c r="BH62" s="20">
        <v>1000000</v>
      </c>
    </row>
    <row r="63" spans="1:60" ht="15" thickBot="1" x14ac:dyDescent="0.35">
      <c r="A63">
        <v>59</v>
      </c>
      <c r="B63">
        <v>84</v>
      </c>
      <c r="C63">
        <f t="shared" si="4"/>
        <v>3.2</v>
      </c>
      <c r="D63">
        <f t="shared" si="5"/>
        <v>20.8</v>
      </c>
      <c r="E63">
        <f t="shared" si="14"/>
        <v>5.4389598220420729E-16</v>
      </c>
      <c r="F63" s="13">
        <f>AVERAGE($B$5:$B63)</f>
        <v>53.796610169491522</v>
      </c>
      <c r="G63" s="13">
        <f>AVERAGE($B64:$B$104)</f>
        <v>34.975609756097562</v>
      </c>
      <c r="H63" s="13">
        <f>MAX($B$5:$B63)</f>
        <v>99</v>
      </c>
      <c r="I63" s="13">
        <f>MAX($B64:$B$104)</f>
        <v>98</v>
      </c>
      <c r="J63" s="13">
        <f>MIN($B$5:$B63)</f>
        <v>20</v>
      </c>
      <c r="K63" s="13">
        <f>MIN($B64:$B$104)</f>
        <v>20</v>
      </c>
      <c r="L63" s="13">
        <f>STDEV($B$5:$B63)</f>
        <v>32.559113169432223</v>
      </c>
      <c r="M63" s="13">
        <f>STDEV($B64:$B$104)</f>
        <v>24.06500343328258</v>
      </c>
      <c r="N63" s="13">
        <f>SLOPE($B$5:$B63,$A$5:$A63)</f>
        <v>1.6256575102279369</v>
      </c>
      <c r="O63" s="13">
        <f>SLOPE($B64:$B$104,$A64:$A$104)</f>
        <v>-1.1824041811846693</v>
      </c>
      <c r="P63" s="14">
        <f t="shared" si="6"/>
        <v>18.821000413393961</v>
      </c>
      <c r="Q63" s="14">
        <f t="shared" si="7"/>
        <v>1</v>
      </c>
      <c r="R63" s="14">
        <f t="shared" si="8"/>
        <v>0</v>
      </c>
      <c r="S63" s="14">
        <f t="shared" si="9"/>
        <v>8.4941097361496425</v>
      </c>
      <c r="T63" s="14">
        <f t="shared" si="10"/>
        <v>2.8080616914126062</v>
      </c>
      <c r="V63">
        <f t="shared" si="11"/>
        <v>21</v>
      </c>
      <c r="W63">
        <f t="shared" si="3"/>
        <v>1</v>
      </c>
      <c r="X63">
        <f t="shared" si="3"/>
        <v>1</v>
      </c>
      <c r="Y63">
        <f t="shared" si="3"/>
        <v>20</v>
      </c>
      <c r="Z63">
        <f t="shared" si="3"/>
        <v>61</v>
      </c>
      <c r="AA63">
        <v>1000000</v>
      </c>
      <c r="AB63">
        <f t="shared" si="12"/>
        <v>3.2</v>
      </c>
      <c r="AC63" t="str">
        <f t="shared" si="13"/>
        <v>valid</v>
      </c>
      <c r="AE63" s="19" t="s">
        <v>85</v>
      </c>
      <c r="AF63" s="20">
        <v>59</v>
      </c>
      <c r="AG63" s="20">
        <v>19</v>
      </c>
      <c r="AH63" s="20">
        <v>1</v>
      </c>
      <c r="AI63" s="20">
        <v>28</v>
      </c>
      <c r="AJ63" s="20">
        <v>53</v>
      </c>
      <c r="AK63" s="20">
        <v>1000000</v>
      </c>
      <c r="AQ63">
        <f t="shared" si="1"/>
        <v>23</v>
      </c>
      <c r="AR63">
        <f t="shared" si="0"/>
        <v>53</v>
      </c>
      <c r="AS63">
        <f t="shared" si="0"/>
        <v>19</v>
      </c>
      <c r="AT63">
        <f t="shared" si="0"/>
        <v>54</v>
      </c>
      <c r="AU63">
        <f t="shared" si="0"/>
        <v>29</v>
      </c>
      <c r="AV63">
        <f t="shared" si="2"/>
        <v>1000000</v>
      </c>
      <c r="BB63" s="19" t="s">
        <v>85</v>
      </c>
      <c r="BC63" s="20">
        <v>23</v>
      </c>
      <c r="BD63" s="20">
        <v>53</v>
      </c>
      <c r="BE63" s="20">
        <v>19</v>
      </c>
      <c r="BF63" s="20">
        <v>54</v>
      </c>
      <c r="BG63" s="20">
        <v>29</v>
      </c>
      <c r="BH63" s="20">
        <v>1000000</v>
      </c>
    </row>
    <row r="64" spans="1:60" ht="15" thickBot="1" x14ac:dyDescent="0.35">
      <c r="A64">
        <v>60</v>
      </c>
      <c r="B64">
        <v>98</v>
      </c>
      <c r="C64">
        <f t="shared" si="4"/>
        <v>3.2</v>
      </c>
      <c r="D64">
        <f t="shared" si="5"/>
        <v>25</v>
      </c>
      <c r="E64">
        <f t="shared" si="14"/>
        <v>5.4389598220420729E-16</v>
      </c>
      <c r="F64" s="13">
        <f>AVERAGE($B$5:$B64)</f>
        <v>54.533333333333331</v>
      </c>
      <c r="G64" s="13">
        <f>AVERAGE($B65:$B$104)</f>
        <v>33.4</v>
      </c>
      <c r="H64" s="13">
        <f>MAX($B$5:$B64)</f>
        <v>99</v>
      </c>
      <c r="I64" s="13">
        <f>MAX($B65:$B$104)</f>
        <v>96</v>
      </c>
      <c r="J64" s="13">
        <f>MIN($B$5:$B64)</f>
        <v>20</v>
      </c>
      <c r="K64" s="13">
        <f>MIN($B65:$B$104)</f>
        <v>20</v>
      </c>
      <c r="L64" s="13">
        <f>STDEV($B$5:$B64)</f>
        <v>32.782522558685663</v>
      </c>
      <c r="M64" s="13">
        <f>STDEV($B65:$B$104)</f>
        <v>22.126443166028452</v>
      </c>
      <c r="N64" s="13">
        <f>SLOPE($B$5:$B64,$A$5:$A64)</f>
        <v>1.6181717143651015</v>
      </c>
      <c r="O64" s="13">
        <f>SLOPE($B65:$B$104,$A65:$A$104)</f>
        <v>-1.0309568480300189</v>
      </c>
      <c r="P64" s="14">
        <f t="shared" si="6"/>
        <v>21.133333333333333</v>
      </c>
      <c r="Q64" s="14">
        <f t="shared" si="7"/>
        <v>3</v>
      </c>
      <c r="R64" s="14">
        <f t="shared" si="8"/>
        <v>0</v>
      </c>
      <c r="S64" s="14">
        <f t="shared" si="9"/>
        <v>10.656079392657212</v>
      </c>
      <c r="T64" s="14">
        <f t="shared" si="10"/>
        <v>2.6491285623951204</v>
      </c>
      <c r="V64">
        <f t="shared" si="11"/>
        <v>23</v>
      </c>
      <c r="W64">
        <f t="shared" si="3"/>
        <v>19</v>
      </c>
      <c r="X64">
        <f t="shared" si="3"/>
        <v>1</v>
      </c>
      <c r="Y64">
        <f t="shared" si="3"/>
        <v>23</v>
      </c>
      <c r="Z64">
        <f t="shared" si="3"/>
        <v>59</v>
      </c>
      <c r="AA64">
        <v>1000000</v>
      </c>
      <c r="AB64">
        <f t="shared" si="12"/>
        <v>3.2</v>
      </c>
      <c r="AC64" t="str">
        <f t="shared" si="13"/>
        <v>valid</v>
      </c>
      <c r="AE64" s="19" t="s">
        <v>86</v>
      </c>
      <c r="AF64" s="20">
        <v>71</v>
      </c>
      <c r="AG64" s="20">
        <v>19</v>
      </c>
      <c r="AH64" s="20">
        <v>1</v>
      </c>
      <c r="AI64" s="20">
        <v>30</v>
      </c>
      <c r="AJ64" s="20">
        <v>52</v>
      </c>
      <c r="AK64" s="20">
        <v>1000000</v>
      </c>
      <c r="AQ64">
        <f t="shared" si="1"/>
        <v>11</v>
      </c>
      <c r="AR64">
        <f t="shared" si="0"/>
        <v>53</v>
      </c>
      <c r="AS64">
        <f t="shared" si="0"/>
        <v>19</v>
      </c>
      <c r="AT64">
        <f t="shared" si="0"/>
        <v>52</v>
      </c>
      <c r="AU64">
        <f t="shared" si="0"/>
        <v>30</v>
      </c>
      <c r="AV64">
        <f t="shared" si="2"/>
        <v>1000000</v>
      </c>
      <c r="BB64" s="19" t="s">
        <v>86</v>
      </c>
      <c r="BC64" s="20">
        <v>11</v>
      </c>
      <c r="BD64" s="20">
        <v>53</v>
      </c>
      <c r="BE64" s="20">
        <v>19</v>
      </c>
      <c r="BF64" s="20">
        <v>52</v>
      </c>
      <c r="BG64" s="20">
        <v>30</v>
      </c>
      <c r="BH64" s="20">
        <v>1000000</v>
      </c>
    </row>
    <row r="65" spans="1:60" ht="15" thickBot="1" x14ac:dyDescent="0.35">
      <c r="A65">
        <v>61</v>
      </c>
      <c r="B65">
        <v>94</v>
      </c>
      <c r="C65">
        <f t="shared" si="4"/>
        <v>3.2</v>
      </c>
      <c r="D65">
        <f t="shared" si="5"/>
        <v>26.2</v>
      </c>
      <c r="E65">
        <f t="shared" si="14"/>
        <v>5.4389598220420729E-16</v>
      </c>
      <c r="F65" s="13">
        <f>AVERAGE($B$5:$B65)</f>
        <v>55.180327868852459</v>
      </c>
      <c r="G65" s="13">
        <f>AVERAGE($B66:$B$104)</f>
        <v>31.846153846153847</v>
      </c>
      <c r="H65" s="13">
        <f>MAX($B$5:$B65)</f>
        <v>99</v>
      </c>
      <c r="I65" s="13">
        <f>MAX($B66:$B$104)</f>
        <v>96</v>
      </c>
      <c r="J65" s="13">
        <f>MIN($B$5:$B65)</f>
        <v>20</v>
      </c>
      <c r="K65" s="13">
        <f>MIN($B66:$B$104)</f>
        <v>20</v>
      </c>
      <c r="L65" s="13">
        <f>STDEV($B$5:$B65)</f>
        <v>32.898585682225153</v>
      </c>
      <c r="M65" s="13">
        <f>STDEV($B66:$B$104)</f>
        <v>20.083429227964427</v>
      </c>
      <c r="N65" s="13">
        <f>SLOPE($B$5:$B65,$A$5:$A65)</f>
        <v>1.602485457429931</v>
      </c>
      <c r="O65" s="13">
        <f>SLOPE($B66:$B$104,$A66:$A$104)</f>
        <v>-0.86700404858299596</v>
      </c>
      <c r="P65" s="14">
        <f t="shared" si="6"/>
        <v>23.334174022698612</v>
      </c>
      <c r="Q65" s="14">
        <f t="shared" si="7"/>
        <v>3</v>
      </c>
      <c r="R65" s="14">
        <f t="shared" si="8"/>
        <v>0</v>
      </c>
      <c r="S65" s="14">
        <f t="shared" si="9"/>
        <v>12.815156454260727</v>
      </c>
      <c r="T65" s="14">
        <f t="shared" si="10"/>
        <v>2.4694895060129269</v>
      </c>
      <c r="V65">
        <f t="shared" si="11"/>
        <v>29</v>
      </c>
      <c r="W65">
        <f t="shared" si="3"/>
        <v>19</v>
      </c>
      <c r="X65">
        <f t="shared" si="3"/>
        <v>1</v>
      </c>
      <c r="Y65">
        <f t="shared" si="3"/>
        <v>25</v>
      </c>
      <c r="Z65">
        <f t="shared" si="3"/>
        <v>57</v>
      </c>
      <c r="AA65">
        <v>1000000</v>
      </c>
      <c r="AB65">
        <f t="shared" si="12"/>
        <v>3.2</v>
      </c>
      <c r="AC65" t="str">
        <f t="shared" si="13"/>
        <v>valid</v>
      </c>
      <c r="AE65" s="19" t="s">
        <v>87</v>
      </c>
      <c r="AF65" s="20">
        <v>81</v>
      </c>
      <c r="AG65" s="20">
        <v>32</v>
      </c>
      <c r="AH65" s="20">
        <v>1</v>
      </c>
      <c r="AI65" s="20">
        <v>80</v>
      </c>
      <c r="AJ65" s="20">
        <v>49</v>
      </c>
      <c r="AK65" s="20">
        <v>1000000</v>
      </c>
      <c r="AQ65">
        <f t="shared" si="1"/>
        <v>1</v>
      </c>
      <c r="AR65">
        <f t="shared" si="0"/>
        <v>1</v>
      </c>
      <c r="AS65">
        <f t="shared" si="0"/>
        <v>19</v>
      </c>
      <c r="AT65">
        <f t="shared" si="0"/>
        <v>2</v>
      </c>
      <c r="AU65">
        <f t="shared" si="0"/>
        <v>33</v>
      </c>
      <c r="AV65">
        <f t="shared" si="2"/>
        <v>1000000</v>
      </c>
      <c r="BB65" s="19" t="s">
        <v>87</v>
      </c>
      <c r="BC65" s="20">
        <v>1</v>
      </c>
      <c r="BD65" s="20">
        <v>1</v>
      </c>
      <c r="BE65" s="20">
        <v>19</v>
      </c>
      <c r="BF65" s="20">
        <v>2</v>
      </c>
      <c r="BG65" s="20">
        <v>33</v>
      </c>
      <c r="BH65" s="20">
        <v>1000000</v>
      </c>
    </row>
    <row r="66" spans="1:60" ht="15" thickBot="1" x14ac:dyDescent="0.35">
      <c r="A66">
        <v>62</v>
      </c>
      <c r="B66">
        <v>93</v>
      </c>
      <c r="C66">
        <f t="shared" si="4"/>
        <v>3.2</v>
      </c>
      <c r="D66">
        <f t="shared" si="5"/>
        <v>30</v>
      </c>
      <c r="E66">
        <f t="shared" si="14"/>
        <v>5.4389598220420729E-16</v>
      </c>
      <c r="F66" s="13">
        <f>AVERAGE($B$5:$B66)</f>
        <v>55.79032258064516</v>
      </c>
      <c r="G66" s="13">
        <f>AVERAGE($B67:$B$104)</f>
        <v>30.236842105263158</v>
      </c>
      <c r="H66" s="13">
        <f>MAX($B$5:$B66)</f>
        <v>99</v>
      </c>
      <c r="I66" s="13">
        <f>MAX($B67:$B$104)</f>
        <v>96</v>
      </c>
      <c r="J66" s="13">
        <f>MIN($B$5:$B66)</f>
        <v>20</v>
      </c>
      <c r="K66" s="13">
        <f>MIN($B67:$B$104)</f>
        <v>20</v>
      </c>
      <c r="L66" s="13">
        <f>STDEV($B$5:$B66)</f>
        <v>32.979445708478764</v>
      </c>
      <c r="M66" s="13">
        <f>STDEV($B67:$B$104)</f>
        <v>17.621292725726647</v>
      </c>
      <c r="N66" s="13">
        <f>SLOPE($B$5:$B66,$A$5:$A66)</f>
        <v>1.5842713605801917</v>
      </c>
      <c r="O66" s="13">
        <f>SLOPE($B67:$B$104,$A67:$A$104)</f>
        <v>-0.6763322026479921</v>
      </c>
      <c r="P66" s="14">
        <f t="shared" si="6"/>
        <v>25.553480475382003</v>
      </c>
      <c r="Q66" s="14">
        <f t="shared" si="7"/>
        <v>3</v>
      </c>
      <c r="R66" s="14">
        <f t="shared" si="8"/>
        <v>0</v>
      </c>
      <c r="S66" s="14">
        <f t="shared" si="9"/>
        <v>15.358152982752117</v>
      </c>
      <c r="T66" s="14">
        <f t="shared" si="10"/>
        <v>2.2606035632281838</v>
      </c>
      <c r="V66">
        <f t="shared" si="11"/>
        <v>48</v>
      </c>
      <c r="W66">
        <f t="shared" si="3"/>
        <v>19</v>
      </c>
      <c r="X66">
        <f t="shared" si="3"/>
        <v>1</v>
      </c>
      <c r="Y66">
        <f t="shared" si="3"/>
        <v>27</v>
      </c>
      <c r="Z66">
        <f t="shared" si="3"/>
        <v>55</v>
      </c>
      <c r="AA66">
        <v>1000000</v>
      </c>
      <c r="AB66">
        <f t="shared" si="12"/>
        <v>3.2</v>
      </c>
      <c r="AC66" t="str">
        <f t="shared" si="13"/>
        <v>valid</v>
      </c>
      <c r="AE66" s="19" t="s">
        <v>88</v>
      </c>
      <c r="AF66" s="20">
        <v>80</v>
      </c>
      <c r="AG66" s="20">
        <v>32</v>
      </c>
      <c r="AH66" s="20">
        <v>1</v>
      </c>
      <c r="AI66" s="20">
        <v>81</v>
      </c>
      <c r="AJ66" s="20">
        <v>47</v>
      </c>
      <c r="AK66" s="20">
        <v>1000000</v>
      </c>
      <c r="AQ66">
        <f t="shared" si="1"/>
        <v>2</v>
      </c>
      <c r="AR66">
        <f t="shared" si="0"/>
        <v>1</v>
      </c>
      <c r="AS66">
        <f t="shared" si="0"/>
        <v>19</v>
      </c>
      <c r="AT66">
        <f t="shared" si="0"/>
        <v>1</v>
      </c>
      <c r="AU66">
        <f t="shared" si="0"/>
        <v>35</v>
      </c>
      <c r="AV66">
        <f t="shared" si="2"/>
        <v>1000000</v>
      </c>
      <c r="BB66" s="19" t="s">
        <v>88</v>
      </c>
      <c r="BC66" s="20">
        <v>2</v>
      </c>
      <c r="BD66" s="20">
        <v>1</v>
      </c>
      <c r="BE66" s="20">
        <v>19</v>
      </c>
      <c r="BF66" s="20">
        <v>1</v>
      </c>
      <c r="BG66" s="20">
        <v>35</v>
      </c>
      <c r="BH66" s="20">
        <v>1000000</v>
      </c>
    </row>
    <row r="67" spans="1:60" ht="15" thickBot="1" x14ac:dyDescent="0.35">
      <c r="A67">
        <v>63</v>
      </c>
      <c r="B67">
        <v>89</v>
      </c>
      <c r="C67">
        <f t="shared" si="4"/>
        <v>3.2</v>
      </c>
      <c r="D67">
        <f t="shared" si="5"/>
        <v>32</v>
      </c>
      <c r="E67">
        <f t="shared" si="14"/>
        <v>5.4389598220420729E-16</v>
      </c>
      <c r="F67" s="13">
        <f>AVERAGE($B$5:$B67)</f>
        <v>56.317460317460316</v>
      </c>
      <c r="G67" s="13">
        <f>AVERAGE($B68:$B$104)</f>
        <v>28.648648648648649</v>
      </c>
      <c r="H67" s="13">
        <f>MAX($B$5:$B67)</f>
        <v>99</v>
      </c>
      <c r="I67" s="13">
        <f>MAX($B68:$B$104)</f>
        <v>96</v>
      </c>
      <c r="J67" s="13">
        <f>MIN($B$5:$B67)</f>
        <v>20</v>
      </c>
      <c r="K67" s="13">
        <f>MIN($B68:$B$104)</f>
        <v>20</v>
      </c>
      <c r="L67" s="13">
        <f>STDEV($B$5:$B67)</f>
        <v>32.978891292239275</v>
      </c>
      <c r="M67" s="13">
        <f>STDEV($B68:$B$104)</f>
        <v>14.853387597552389</v>
      </c>
      <c r="N67" s="13">
        <f>SLOPE($B$5:$B67,$A$5:$A67)</f>
        <v>1.5594278033794162</v>
      </c>
      <c r="O67" s="13">
        <f>SLOPE($B68:$B$104,$A68:$A$104)</f>
        <v>-0.46799431009957332</v>
      </c>
      <c r="P67" s="14">
        <f t="shared" si="6"/>
        <v>27.668811668811667</v>
      </c>
      <c r="Q67" s="14">
        <f t="shared" si="7"/>
        <v>3</v>
      </c>
      <c r="R67" s="14">
        <f t="shared" si="8"/>
        <v>0</v>
      </c>
      <c r="S67" s="14">
        <f t="shared" si="9"/>
        <v>18.125503694686884</v>
      </c>
      <c r="T67" s="14">
        <f t="shared" si="10"/>
        <v>2.0274221134789894</v>
      </c>
      <c r="V67">
        <f t="shared" si="11"/>
        <v>59</v>
      </c>
      <c r="W67">
        <f t="shared" si="3"/>
        <v>19</v>
      </c>
      <c r="X67">
        <f t="shared" si="3"/>
        <v>1</v>
      </c>
      <c r="Y67">
        <f t="shared" si="3"/>
        <v>28</v>
      </c>
      <c r="Z67">
        <f t="shared" si="3"/>
        <v>53</v>
      </c>
      <c r="AA67">
        <v>1000000</v>
      </c>
      <c r="AB67">
        <f t="shared" si="12"/>
        <v>3.2</v>
      </c>
      <c r="AC67" t="str">
        <f t="shared" si="13"/>
        <v>valid</v>
      </c>
      <c r="AE67" s="19" t="s">
        <v>89</v>
      </c>
      <c r="AF67" s="20">
        <v>79</v>
      </c>
      <c r="AG67" s="20">
        <v>32</v>
      </c>
      <c r="AH67" s="20">
        <v>1</v>
      </c>
      <c r="AI67" s="20">
        <v>78</v>
      </c>
      <c r="AJ67" s="20">
        <v>45</v>
      </c>
      <c r="AK67" s="20">
        <v>1000000</v>
      </c>
      <c r="AQ67">
        <f t="shared" si="1"/>
        <v>3</v>
      </c>
      <c r="AR67">
        <f t="shared" si="0"/>
        <v>1</v>
      </c>
      <c r="AS67">
        <f t="shared" si="0"/>
        <v>19</v>
      </c>
      <c r="AT67">
        <f t="shared" si="0"/>
        <v>4</v>
      </c>
      <c r="AU67">
        <f t="shared" si="0"/>
        <v>37</v>
      </c>
      <c r="AV67">
        <f t="shared" si="2"/>
        <v>1000000</v>
      </c>
      <c r="BB67" s="19" t="s">
        <v>89</v>
      </c>
      <c r="BC67" s="20">
        <v>3</v>
      </c>
      <c r="BD67" s="20">
        <v>1</v>
      </c>
      <c r="BE67" s="20">
        <v>19</v>
      </c>
      <c r="BF67" s="20">
        <v>4</v>
      </c>
      <c r="BG67" s="20">
        <v>37</v>
      </c>
      <c r="BH67" s="20">
        <v>1000000</v>
      </c>
    </row>
    <row r="68" spans="1:60" ht="15" thickBot="1" x14ac:dyDescent="0.35">
      <c r="A68">
        <v>64</v>
      </c>
      <c r="B68">
        <v>80</v>
      </c>
      <c r="C68">
        <f t="shared" si="4"/>
        <v>3.2</v>
      </c>
      <c r="D68">
        <f t="shared" si="5"/>
        <v>34.6</v>
      </c>
      <c r="E68">
        <f t="shared" si="14"/>
        <v>5.4389598220420729E-16</v>
      </c>
      <c r="F68" s="13">
        <f>AVERAGE($B$5:$B68)</f>
        <v>56.6875</v>
      </c>
      <c r="G68" s="13">
        <f>AVERAGE($B69:$B$104)</f>
        <v>27.222222222222221</v>
      </c>
      <c r="H68" s="13">
        <f>MAX($B$5:$B68)</f>
        <v>99</v>
      </c>
      <c r="I68" s="13">
        <f>MAX($B69:$B$104)</f>
        <v>96</v>
      </c>
      <c r="J68" s="13">
        <f>MIN($B$5:$B68)</f>
        <v>20</v>
      </c>
      <c r="K68" s="13">
        <f>MIN($B69:$B$104)</f>
        <v>20</v>
      </c>
      <c r="L68" s="13">
        <f>STDEV($B$5:$B68)</f>
        <v>32.849766252701748</v>
      </c>
      <c r="M68" s="13">
        <f>STDEV($B69:$B$104)</f>
        <v>12.226694708385562</v>
      </c>
      <c r="N68" s="13">
        <f>SLOPE($B$5:$B68,$A$5:$A68)</f>
        <v>1.5216117216117215</v>
      </c>
      <c r="O68" s="13">
        <f>SLOPE($B69:$B$104,$A69:$A$104)</f>
        <v>-0.26357786357786356</v>
      </c>
      <c r="P68" s="14">
        <f t="shared" si="6"/>
        <v>29.465277777777779</v>
      </c>
      <c r="Q68" s="14">
        <f t="shared" si="7"/>
        <v>3</v>
      </c>
      <c r="R68" s="14">
        <f t="shared" si="8"/>
        <v>0</v>
      </c>
      <c r="S68" s="14">
        <f t="shared" si="9"/>
        <v>20.623071544316186</v>
      </c>
      <c r="T68" s="14">
        <f t="shared" si="10"/>
        <v>1.7851895851895851</v>
      </c>
      <c r="V68">
        <f t="shared" si="11"/>
        <v>71</v>
      </c>
      <c r="W68">
        <f t="shared" si="3"/>
        <v>19</v>
      </c>
      <c r="X68">
        <f t="shared" si="3"/>
        <v>1</v>
      </c>
      <c r="Y68">
        <f t="shared" si="3"/>
        <v>30</v>
      </c>
      <c r="Z68">
        <f t="shared" si="3"/>
        <v>52</v>
      </c>
      <c r="AA68">
        <v>1000000</v>
      </c>
      <c r="AB68">
        <f t="shared" si="12"/>
        <v>3.2</v>
      </c>
      <c r="AC68" t="str">
        <f t="shared" si="13"/>
        <v>valid</v>
      </c>
      <c r="AE68" s="19" t="s">
        <v>90</v>
      </c>
      <c r="AF68" s="20">
        <v>78</v>
      </c>
      <c r="AG68" s="20">
        <v>32</v>
      </c>
      <c r="AH68" s="20">
        <v>1</v>
      </c>
      <c r="AI68" s="20">
        <v>77</v>
      </c>
      <c r="AJ68" s="20">
        <v>42</v>
      </c>
      <c r="AK68" s="20">
        <v>1000000</v>
      </c>
      <c r="AQ68">
        <f t="shared" si="1"/>
        <v>4</v>
      </c>
      <c r="AR68">
        <f t="shared" si="0"/>
        <v>1</v>
      </c>
      <c r="AS68">
        <f t="shared" si="0"/>
        <v>19</v>
      </c>
      <c r="AT68">
        <f t="shared" si="0"/>
        <v>5</v>
      </c>
      <c r="AU68">
        <f t="shared" si="0"/>
        <v>40</v>
      </c>
      <c r="AV68">
        <f t="shared" si="2"/>
        <v>1000000</v>
      </c>
      <c r="BB68" s="19" t="s">
        <v>90</v>
      </c>
      <c r="BC68" s="20">
        <v>4</v>
      </c>
      <c r="BD68" s="20">
        <v>1</v>
      </c>
      <c r="BE68" s="20">
        <v>19</v>
      </c>
      <c r="BF68" s="20">
        <v>5</v>
      </c>
      <c r="BG68" s="20">
        <v>40</v>
      </c>
      <c r="BH68" s="20">
        <v>1000000</v>
      </c>
    </row>
    <row r="69" spans="1:60" ht="15" thickBot="1" x14ac:dyDescent="0.35">
      <c r="A69">
        <v>65</v>
      </c>
      <c r="B69">
        <v>96</v>
      </c>
      <c r="C69">
        <f t="shared" si="4"/>
        <v>-68.8</v>
      </c>
      <c r="D69">
        <f t="shared" si="5"/>
        <v>48.6</v>
      </c>
      <c r="E69">
        <f t="shared" si="14"/>
        <v>41.569219381653049</v>
      </c>
      <c r="F69" s="13">
        <f>AVERAGE($B$5:$B69)</f>
        <v>57.292307692307695</v>
      </c>
      <c r="G69" s="13">
        <f>AVERAGE($B70:$B$104)</f>
        <v>25.257142857142856</v>
      </c>
      <c r="H69" s="13">
        <f>MAX($B$5:$B69)</f>
        <v>99</v>
      </c>
      <c r="I69" s="13">
        <f>MAX($B70:$B$104)</f>
        <v>30</v>
      </c>
      <c r="J69" s="13">
        <f>MIN($B$5:$B69)</f>
        <v>20</v>
      </c>
      <c r="K69" s="13">
        <f>MIN($B70:$B$104)</f>
        <v>20</v>
      </c>
      <c r="L69" s="13">
        <f>STDEV($B$5:$B69)</f>
        <v>32.954856943307256</v>
      </c>
      <c r="M69" s="13">
        <f>STDEV($B70:$B$104)</f>
        <v>3.2840331833859198</v>
      </c>
      <c r="N69" s="13">
        <f>SLOPE($B$5:$B69,$A$5:$A69)</f>
        <v>1.5074300699300696</v>
      </c>
      <c r="O69" s="13">
        <f>SLOPE($B70:$B$104,$A70:$A$104)</f>
        <v>5.9943977591036417E-2</v>
      </c>
      <c r="P69" s="14">
        <f t="shared" si="6"/>
        <v>32.035164835164835</v>
      </c>
      <c r="Q69" s="14">
        <f t="shared" si="7"/>
        <v>69</v>
      </c>
      <c r="R69" s="14">
        <f t="shared" si="8"/>
        <v>0</v>
      </c>
      <c r="S69" s="14">
        <f t="shared" si="9"/>
        <v>29.670823759921337</v>
      </c>
      <c r="T69" s="14">
        <f t="shared" si="10"/>
        <v>1.4474860923390331</v>
      </c>
      <c r="V69">
        <f t="shared" si="11"/>
        <v>81</v>
      </c>
      <c r="W69">
        <f t="shared" si="3"/>
        <v>32</v>
      </c>
      <c r="X69">
        <f t="shared" si="3"/>
        <v>1</v>
      </c>
      <c r="Y69">
        <f t="shared" si="3"/>
        <v>80</v>
      </c>
      <c r="Z69">
        <f t="shared" si="3"/>
        <v>49</v>
      </c>
      <c r="AA69">
        <v>1000000</v>
      </c>
      <c r="AB69">
        <f t="shared" si="12"/>
        <v>-68.8</v>
      </c>
      <c r="AC69" t="str">
        <f t="shared" si="13"/>
        <v>valid</v>
      </c>
      <c r="AE69" s="19" t="s">
        <v>91</v>
      </c>
      <c r="AF69" s="20">
        <v>75</v>
      </c>
      <c r="AG69" s="20">
        <v>32</v>
      </c>
      <c r="AH69" s="20">
        <v>1</v>
      </c>
      <c r="AI69" s="20">
        <v>73</v>
      </c>
      <c r="AJ69" s="20">
        <v>40</v>
      </c>
      <c r="AK69" s="20">
        <v>1000000</v>
      </c>
      <c r="AQ69">
        <f t="shared" si="1"/>
        <v>7</v>
      </c>
      <c r="AR69">
        <f t="shared" si="0"/>
        <v>1</v>
      </c>
      <c r="AS69">
        <f t="shared" si="0"/>
        <v>19</v>
      </c>
      <c r="AT69">
        <f t="shared" si="0"/>
        <v>9</v>
      </c>
      <c r="AU69">
        <f t="shared" si="0"/>
        <v>42</v>
      </c>
      <c r="AV69">
        <f t="shared" si="2"/>
        <v>1000000</v>
      </c>
      <c r="BB69" s="19" t="s">
        <v>91</v>
      </c>
      <c r="BC69" s="20">
        <v>7</v>
      </c>
      <c r="BD69" s="20">
        <v>1</v>
      </c>
      <c r="BE69" s="20">
        <v>19</v>
      </c>
      <c r="BF69" s="20">
        <v>9</v>
      </c>
      <c r="BG69" s="20">
        <v>42</v>
      </c>
      <c r="BH69" s="20">
        <v>1000000</v>
      </c>
    </row>
    <row r="70" spans="1:60" ht="15" thickBot="1" x14ac:dyDescent="0.35">
      <c r="A70">
        <v>66</v>
      </c>
      <c r="B70">
        <v>22</v>
      </c>
      <c r="C70">
        <f t="shared" si="4"/>
        <v>-67.8</v>
      </c>
      <c r="D70">
        <f t="shared" si="5"/>
        <v>48.2</v>
      </c>
      <c r="E70">
        <f t="shared" si="14"/>
        <v>41.283572196859772</v>
      </c>
      <c r="F70" s="13">
        <f>AVERAGE($B$5:$B70)</f>
        <v>56.757575757575758</v>
      </c>
      <c r="G70" s="13">
        <f>AVERAGE($B71:$B$104)</f>
        <v>25.352941176470587</v>
      </c>
      <c r="H70" s="13">
        <f>MAX($B$5:$B70)</f>
        <v>99</v>
      </c>
      <c r="I70" s="13">
        <f>MAX($B71:$B$104)</f>
        <v>30</v>
      </c>
      <c r="J70" s="13">
        <f>MIN($B$5:$B70)</f>
        <v>20</v>
      </c>
      <c r="K70" s="13">
        <f>MIN($B71:$B$104)</f>
        <v>20</v>
      </c>
      <c r="L70" s="13">
        <f>STDEV($B$5:$B70)</f>
        <v>32.987671639363697</v>
      </c>
      <c r="M70" s="13">
        <f>STDEV($B71:$B$104)</f>
        <v>3.2834050409752389</v>
      </c>
      <c r="N70" s="13">
        <f>SLOPE($B$5:$B70,$A$5:$A70)</f>
        <v>1.3920467592109382</v>
      </c>
      <c r="O70" s="13">
        <f>SLOPE($B71:$B$104,$A71:$A$104)</f>
        <v>4.7975553857906798E-2</v>
      </c>
      <c r="P70" s="14">
        <f t="shared" si="6"/>
        <v>31.404634581105171</v>
      </c>
      <c r="Q70" s="14">
        <f t="shared" si="7"/>
        <v>69</v>
      </c>
      <c r="R70" s="14">
        <f t="shared" si="8"/>
        <v>0</v>
      </c>
      <c r="S70" s="14">
        <f t="shared" si="9"/>
        <v>29.704266598388458</v>
      </c>
      <c r="T70" s="14">
        <f t="shared" si="10"/>
        <v>1.3440712053530315</v>
      </c>
      <c r="V70">
        <f t="shared" si="11"/>
        <v>80</v>
      </c>
      <c r="W70">
        <f t="shared" si="3"/>
        <v>32</v>
      </c>
      <c r="X70">
        <f t="shared" si="3"/>
        <v>1</v>
      </c>
      <c r="Y70">
        <f t="shared" si="3"/>
        <v>81</v>
      </c>
      <c r="Z70">
        <f t="shared" si="3"/>
        <v>47</v>
      </c>
      <c r="AA70">
        <v>1000000</v>
      </c>
      <c r="AB70">
        <f t="shared" si="12"/>
        <v>-67.8</v>
      </c>
      <c r="AC70" t="str">
        <f t="shared" si="13"/>
        <v>valid</v>
      </c>
      <c r="AE70" s="19" t="s">
        <v>92</v>
      </c>
      <c r="AF70" s="20">
        <v>74</v>
      </c>
      <c r="AG70" s="20">
        <v>32</v>
      </c>
      <c r="AH70" s="20">
        <v>1</v>
      </c>
      <c r="AI70" s="20">
        <v>72</v>
      </c>
      <c r="AJ70" s="20">
        <v>38</v>
      </c>
      <c r="AK70" s="20">
        <v>1000000</v>
      </c>
      <c r="AQ70">
        <f t="shared" si="1"/>
        <v>8</v>
      </c>
      <c r="AR70">
        <f t="shared" si="0"/>
        <v>1</v>
      </c>
      <c r="AS70">
        <f t="shared" si="0"/>
        <v>19</v>
      </c>
      <c r="AT70">
        <f t="shared" si="0"/>
        <v>10</v>
      </c>
      <c r="AU70">
        <f t="shared" si="0"/>
        <v>44</v>
      </c>
      <c r="AV70">
        <f t="shared" si="2"/>
        <v>1000000</v>
      </c>
      <c r="BB70" s="19" t="s">
        <v>92</v>
      </c>
      <c r="BC70" s="20">
        <v>8</v>
      </c>
      <c r="BD70" s="20">
        <v>1</v>
      </c>
      <c r="BE70" s="20">
        <v>19</v>
      </c>
      <c r="BF70" s="20">
        <v>10</v>
      </c>
      <c r="BG70" s="20">
        <v>44</v>
      </c>
      <c r="BH70" s="20">
        <v>1000000</v>
      </c>
    </row>
    <row r="71" spans="1:60" ht="15" thickBot="1" x14ac:dyDescent="0.35">
      <c r="A71">
        <v>67</v>
      </c>
      <c r="B71">
        <v>28</v>
      </c>
      <c r="C71">
        <f t="shared" si="4"/>
        <v>-60.8</v>
      </c>
      <c r="D71">
        <f t="shared" si="5"/>
        <v>47</v>
      </c>
      <c r="E71">
        <f t="shared" si="14"/>
        <v>4.358898943540674</v>
      </c>
      <c r="F71" s="13">
        <f>AVERAGE($B$5:$B71)</f>
        <v>56.328358208955223</v>
      </c>
      <c r="G71" s="13">
        <f>AVERAGE($B72:$B$104)</f>
        <v>25.272727272727273</v>
      </c>
      <c r="H71" s="13">
        <f>MAX($B$5:$B71)</f>
        <v>99</v>
      </c>
      <c r="I71" s="13">
        <f>MAX($B72:$B$104)</f>
        <v>30</v>
      </c>
      <c r="J71" s="13">
        <f>MIN($B$5:$B71)</f>
        <v>20</v>
      </c>
      <c r="K71" s="13">
        <f>MIN($B72:$B$104)</f>
        <v>20</v>
      </c>
      <c r="L71" s="13">
        <f>STDEV($B$5:$B71)</f>
        <v>32.924794037551649</v>
      </c>
      <c r="M71" s="13">
        <f>STDEV($B72:$B$104)</f>
        <v>3.3003099028039014</v>
      </c>
      <c r="N71" s="13">
        <f>SLOPE($B$5:$B71,$A$5:$A71)</f>
        <v>1.2927607949557034</v>
      </c>
      <c r="O71" s="13">
        <f>SLOPE($B72:$B$104,$A72:$A$104)</f>
        <v>6.7513368983957225E-2</v>
      </c>
      <c r="P71" s="14">
        <f t="shared" si="6"/>
        <v>31.055630936227949</v>
      </c>
      <c r="Q71" s="14">
        <f t="shared" si="7"/>
        <v>69</v>
      </c>
      <c r="R71" s="14">
        <f t="shared" si="8"/>
        <v>0</v>
      </c>
      <c r="S71" s="14">
        <f t="shared" si="9"/>
        <v>29.624484134747746</v>
      </c>
      <c r="T71" s="14">
        <f t="shared" si="10"/>
        <v>1.2252474259717461</v>
      </c>
      <c r="V71">
        <f t="shared" si="11"/>
        <v>79</v>
      </c>
      <c r="W71">
        <f t="shared" si="3"/>
        <v>32</v>
      </c>
      <c r="X71">
        <f t="shared" si="3"/>
        <v>1</v>
      </c>
      <c r="Y71">
        <f t="shared" si="3"/>
        <v>78</v>
      </c>
      <c r="Z71">
        <f t="shared" si="3"/>
        <v>45</v>
      </c>
      <c r="AA71">
        <v>1000000</v>
      </c>
      <c r="AB71">
        <f t="shared" si="12"/>
        <v>-60.8</v>
      </c>
      <c r="AC71" t="str">
        <f t="shared" si="13"/>
        <v>valid</v>
      </c>
      <c r="AE71" s="19" t="s">
        <v>93</v>
      </c>
      <c r="AF71" s="20">
        <v>72</v>
      </c>
      <c r="AG71" s="20">
        <v>32</v>
      </c>
      <c r="AH71" s="20">
        <v>1</v>
      </c>
      <c r="AI71" s="20">
        <v>71</v>
      </c>
      <c r="AJ71" s="20">
        <v>36</v>
      </c>
      <c r="AK71" s="20">
        <v>1000000</v>
      </c>
      <c r="AQ71">
        <f t="shared" si="1"/>
        <v>10</v>
      </c>
      <c r="AR71">
        <f t="shared" si="0"/>
        <v>1</v>
      </c>
      <c r="AS71">
        <f t="shared" si="0"/>
        <v>19</v>
      </c>
      <c r="AT71">
        <f t="shared" si="0"/>
        <v>11</v>
      </c>
      <c r="AU71">
        <f t="shared" si="0"/>
        <v>46</v>
      </c>
      <c r="AV71">
        <f t="shared" si="2"/>
        <v>1000000</v>
      </c>
      <c r="BB71" s="19" t="s">
        <v>93</v>
      </c>
      <c r="BC71" s="20">
        <v>10</v>
      </c>
      <c r="BD71" s="20">
        <v>1</v>
      </c>
      <c r="BE71" s="20">
        <v>19</v>
      </c>
      <c r="BF71" s="20">
        <v>11</v>
      </c>
      <c r="BG71" s="20">
        <v>46</v>
      </c>
      <c r="BH71" s="20">
        <v>1000000</v>
      </c>
    </row>
    <row r="72" spans="1:60" ht="15" thickBot="1" x14ac:dyDescent="0.35">
      <c r="A72">
        <v>68</v>
      </c>
      <c r="B72">
        <v>29</v>
      </c>
      <c r="C72">
        <f t="shared" si="4"/>
        <v>-55.8</v>
      </c>
      <c r="D72">
        <f t="shared" si="5"/>
        <v>46</v>
      </c>
      <c r="E72">
        <f t="shared" si="14"/>
        <v>6.0277137733417083</v>
      </c>
      <c r="F72" s="13">
        <f>AVERAGE($B$5:$B72)</f>
        <v>55.926470588235297</v>
      </c>
      <c r="G72" s="13">
        <f>AVERAGE($B73:$B$104)</f>
        <v>25.15625</v>
      </c>
      <c r="H72" s="13">
        <f>MAX($B$5:$B72)</f>
        <v>99</v>
      </c>
      <c r="I72" s="13">
        <f>MAX($B73:$B$104)</f>
        <v>30</v>
      </c>
      <c r="J72" s="13">
        <f>MIN($B$5:$B72)</f>
        <v>20</v>
      </c>
      <c r="K72" s="13">
        <f>MIN($B73:$B$104)</f>
        <v>20</v>
      </c>
      <c r="L72" s="13">
        <f>STDEV($B$5:$B72)</f>
        <v>32.845779926790016</v>
      </c>
      <c r="M72" s="13">
        <f>STDEV($B73:$B$104)</f>
        <v>3.2834813841409245</v>
      </c>
      <c r="N72" s="13">
        <f>SLOPE($B$5:$B72,$A$5:$A72)</f>
        <v>1.2016070542428523</v>
      </c>
      <c r="O72" s="13">
        <f>SLOPE($B73:$B$104,$A73:$A$104)</f>
        <v>9.6590909090909088E-2</v>
      </c>
      <c r="P72" s="14">
        <f t="shared" si="6"/>
        <v>30.770220588235297</v>
      </c>
      <c r="Q72" s="14">
        <f t="shared" si="7"/>
        <v>69</v>
      </c>
      <c r="R72" s="14">
        <f t="shared" si="8"/>
        <v>0</v>
      </c>
      <c r="S72" s="14">
        <f t="shared" si="9"/>
        <v>29.562298542649092</v>
      </c>
      <c r="T72" s="14">
        <f t="shared" si="10"/>
        <v>1.1050161451519431</v>
      </c>
      <c r="V72">
        <f t="shared" si="11"/>
        <v>78</v>
      </c>
      <c r="W72">
        <f t="shared" si="3"/>
        <v>32</v>
      </c>
      <c r="X72">
        <f t="shared" si="3"/>
        <v>1</v>
      </c>
      <c r="Y72">
        <f t="shared" si="3"/>
        <v>77</v>
      </c>
      <c r="Z72">
        <f t="shared" si="3"/>
        <v>42</v>
      </c>
      <c r="AA72">
        <v>1000000</v>
      </c>
      <c r="AB72">
        <f t="shared" si="12"/>
        <v>-55.8</v>
      </c>
      <c r="AC72" t="str">
        <f t="shared" si="13"/>
        <v>valid</v>
      </c>
      <c r="AE72" s="19" t="s">
        <v>94</v>
      </c>
      <c r="AF72" s="20">
        <v>69</v>
      </c>
      <c r="AG72" s="20">
        <v>32</v>
      </c>
      <c r="AH72" s="20">
        <v>1</v>
      </c>
      <c r="AI72" s="20">
        <v>75</v>
      </c>
      <c r="AJ72" s="20">
        <v>34</v>
      </c>
      <c r="AK72" s="20">
        <v>1000000</v>
      </c>
      <c r="AQ72">
        <f t="shared" si="1"/>
        <v>13</v>
      </c>
      <c r="AR72">
        <f t="shared" si="0"/>
        <v>1</v>
      </c>
      <c r="AS72">
        <f t="shared" si="0"/>
        <v>19</v>
      </c>
      <c r="AT72">
        <f t="shared" si="0"/>
        <v>7</v>
      </c>
      <c r="AU72">
        <f t="shared" si="0"/>
        <v>48</v>
      </c>
      <c r="AV72">
        <f t="shared" si="2"/>
        <v>1000000</v>
      </c>
      <c r="BB72" s="19" t="s">
        <v>94</v>
      </c>
      <c r="BC72" s="20">
        <v>13</v>
      </c>
      <c r="BD72" s="20">
        <v>1</v>
      </c>
      <c r="BE72" s="20">
        <v>19</v>
      </c>
      <c r="BF72" s="20">
        <v>7</v>
      </c>
      <c r="BG72" s="20">
        <v>48</v>
      </c>
      <c r="BH72" s="20">
        <v>1000000</v>
      </c>
    </row>
    <row r="73" spans="1:60" ht="15" thickBot="1" x14ac:dyDescent="0.35">
      <c r="A73">
        <v>69</v>
      </c>
      <c r="B73">
        <v>26</v>
      </c>
      <c r="C73">
        <f t="shared" si="4"/>
        <v>-46.8</v>
      </c>
      <c r="D73">
        <f t="shared" si="5"/>
        <v>44.2</v>
      </c>
      <c r="E73">
        <f t="shared" si="14"/>
        <v>7.0945988845976942</v>
      </c>
      <c r="F73" s="13">
        <f>AVERAGE($B$5:$B73)</f>
        <v>55.492753623188406</v>
      </c>
      <c r="G73" s="13">
        <f>AVERAGE($B74:$B$104)</f>
        <v>25.129032258064516</v>
      </c>
      <c r="H73" s="13">
        <f>MAX($B$5:$B73)</f>
        <v>99</v>
      </c>
      <c r="I73" s="13">
        <f>MAX($B74:$B$104)</f>
        <v>30</v>
      </c>
      <c r="J73" s="13">
        <f>MIN($B$5:$B73)</f>
        <v>20</v>
      </c>
      <c r="K73" s="13">
        <f>MIN($B74:$B$104)</f>
        <v>20</v>
      </c>
      <c r="L73" s="13">
        <f>STDEV($B$5:$B73)</f>
        <v>32.801821680226034</v>
      </c>
      <c r="M73" s="13">
        <f>STDEV($B74:$B$104)</f>
        <v>3.3340859365436399</v>
      </c>
      <c r="N73" s="13">
        <f>SLOPE($B$5:$B73,$A$5:$A73)</f>
        <v>1.1129338691998538</v>
      </c>
      <c r="O73" s="13">
        <f>SLOPE($B74:$B$104,$A74:$A$104)</f>
        <v>0.11169354838709677</v>
      </c>
      <c r="P73" s="14">
        <f t="shared" si="6"/>
        <v>30.36372136512389</v>
      </c>
      <c r="Q73" s="14">
        <f t="shared" si="7"/>
        <v>69</v>
      </c>
      <c r="R73" s="14">
        <f t="shared" si="8"/>
        <v>0</v>
      </c>
      <c r="S73" s="14">
        <f t="shared" si="9"/>
        <v>29.467735743682393</v>
      </c>
      <c r="T73" s="14">
        <f t="shared" si="10"/>
        <v>1.0012403208127569</v>
      </c>
      <c r="V73">
        <f t="shared" si="11"/>
        <v>75</v>
      </c>
      <c r="W73">
        <f t="shared" si="3"/>
        <v>32</v>
      </c>
      <c r="X73">
        <f t="shared" si="3"/>
        <v>1</v>
      </c>
      <c r="Y73">
        <f t="shared" si="3"/>
        <v>73</v>
      </c>
      <c r="Z73">
        <f t="shared" si="3"/>
        <v>40</v>
      </c>
      <c r="AA73">
        <v>1000000</v>
      </c>
      <c r="AB73">
        <f t="shared" si="12"/>
        <v>-46.8</v>
      </c>
      <c r="AC73" t="str">
        <f t="shared" si="13"/>
        <v>valid</v>
      </c>
      <c r="AE73" s="19" t="s">
        <v>95</v>
      </c>
      <c r="AF73" s="20">
        <v>63</v>
      </c>
      <c r="AG73" s="20">
        <v>32</v>
      </c>
      <c r="AH73" s="20">
        <v>64</v>
      </c>
      <c r="AI73" s="20">
        <v>79</v>
      </c>
      <c r="AJ73" s="20">
        <v>32</v>
      </c>
      <c r="AK73" s="20">
        <v>1000000</v>
      </c>
      <c r="AQ73">
        <f t="shared" si="1"/>
        <v>19</v>
      </c>
      <c r="AR73">
        <f t="shared" si="0"/>
        <v>1</v>
      </c>
      <c r="AS73">
        <f t="shared" si="0"/>
        <v>1</v>
      </c>
      <c r="AT73">
        <f t="shared" si="0"/>
        <v>3</v>
      </c>
      <c r="AU73">
        <f t="shared" ref="AU73:AU90" si="15">RANK(AJ73,AJ$10:AJ$90,0)</f>
        <v>50</v>
      </c>
      <c r="AV73">
        <f t="shared" si="2"/>
        <v>1000000</v>
      </c>
      <c r="BB73" s="19" t="s">
        <v>95</v>
      </c>
      <c r="BC73" s="20">
        <v>19</v>
      </c>
      <c r="BD73" s="20">
        <v>1</v>
      </c>
      <c r="BE73" s="20">
        <v>1</v>
      </c>
      <c r="BF73" s="20">
        <v>3</v>
      </c>
      <c r="BG73" s="20">
        <v>50</v>
      </c>
      <c r="BH73" s="20">
        <v>1000000</v>
      </c>
    </row>
    <row r="74" spans="1:60" ht="15" thickBot="1" x14ac:dyDescent="0.35">
      <c r="A74">
        <v>70</v>
      </c>
      <c r="B74">
        <v>30</v>
      </c>
      <c r="C74">
        <f t="shared" si="4"/>
        <v>-42.8</v>
      </c>
      <c r="D74">
        <f t="shared" si="5"/>
        <v>43.4</v>
      </c>
      <c r="E74">
        <f t="shared" si="14"/>
        <v>6.6583281184794725</v>
      </c>
      <c r="F74" s="13">
        <f>AVERAGE($B$5:$B74)</f>
        <v>55.128571428571426</v>
      </c>
      <c r="G74" s="13">
        <f>AVERAGE($B75:$B$104)</f>
        <v>24.966666666666665</v>
      </c>
      <c r="H74" s="13">
        <f>MAX($B$5:$B74)</f>
        <v>99</v>
      </c>
      <c r="I74" s="13">
        <f>MAX($B75:$B$104)</f>
        <v>30</v>
      </c>
      <c r="J74" s="13">
        <f>MIN($B$5:$B74)</f>
        <v>20</v>
      </c>
      <c r="K74" s="13">
        <f>MIN($B75:$B$104)</f>
        <v>20</v>
      </c>
      <c r="L74" s="13">
        <f>STDEV($B$5:$B74)</f>
        <v>32.705502541320641</v>
      </c>
      <c r="M74" s="13">
        <f>STDEV($B75:$B$104)</f>
        <v>3.2640500897666636</v>
      </c>
      <c r="N74" s="13">
        <f>SLOPE($B$5:$B74,$A$5:$A74)</f>
        <v>1.0351325343364535</v>
      </c>
      <c r="O74" s="13">
        <f>SLOPE($B75:$B$104,$A75:$A$104)</f>
        <v>0.15684093437152391</v>
      </c>
      <c r="P74" s="14">
        <f t="shared" si="6"/>
        <v>30.161904761904761</v>
      </c>
      <c r="Q74" s="14">
        <f t="shared" si="7"/>
        <v>69</v>
      </c>
      <c r="R74" s="14">
        <f t="shared" si="8"/>
        <v>0</v>
      </c>
      <c r="S74" s="14">
        <f t="shared" si="9"/>
        <v>29.441452451553978</v>
      </c>
      <c r="T74" s="14">
        <f t="shared" si="10"/>
        <v>0.87829159996492956</v>
      </c>
      <c r="V74">
        <f t="shared" si="11"/>
        <v>74</v>
      </c>
      <c r="W74">
        <f t="shared" si="3"/>
        <v>32</v>
      </c>
      <c r="X74">
        <f t="shared" si="3"/>
        <v>1</v>
      </c>
      <c r="Y74">
        <f t="shared" si="3"/>
        <v>72</v>
      </c>
      <c r="Z74">
        <f t="shared" si="3"/>
        <v>38</v>
      </c>
      <c r="AA74">
        <v>1000000</v>
      </c>
      <c r="AB74">
        <f t="shared" si="12"/>
        <v>-42.8</v>
      </c>
      <c r="AC74" t="str">
        <f t="shared" si="13"/>
        <v>valid</v>
      </c>
      <c r="AE74" s="19" t="s">
        <v>96</v>
      </c>
      <c r="AF74" s="20">
        <v>61</v>
      </c>
      <c r="AG74" s="20">
        <v>32</v>
      </c>
      <c r="AH74" s="20">
        <v>64</v>
      </c>
      <c r="AI74" s="20">
        <v>76</v>
      </c>
      <c r="AJ74" s="20">
        <v>27</v>
      </c>
      <c r="AK74" s="20">
        <v>1000000</v>
      </c>
      <c r="AQ74">
        <f t="shared" si="1"/>
        <v>21</v>
      </c>
      <c r="AR74">
        <f t="shared" si="1"/>
        <v>1</v>
      </c>
      <c r="AS74">
        <f t="shared" si="1"/>
        <v>1</v>
      </c>
      <c r="AT74">
        <f t="shared" si="1"/>
        <v>6</v>
      </c>
      <c r="AU74">
        <f t="shared" si="15"/>
        <v>55</v>
      </c>
      <c r="AV74">
        <f t="shared" si="2"/>
        <v>1000000</v>
      </c>
      <c r="BB74" s="19" t="s">
        <v>96</v>
      </c>
      <c r="BC74" s="20">
        <v>21</v>
      </c>
      <c r="BD74" s="20">
        <v>1</v>
      </c>
      <c r="BE74" s="20">
        <v>1</v>
      </c>
      <c r="BF74" s="20">
        <v>6</v>
      </c>
      <c r="BG74" s="20">
        <v>55</v>
      </c>
      <c r="BH74" s="20">
        <v>1000000</v>
      </c>
    </row>
    <row r="75" spans="1:60" ht="15" thickBot="1" x14ac:dyDescent="0.35">
      <c r="A75">
        <v>71</v>
      </c>
      <c r="B75">
        <v>23</v>
      </c>
      <c r="C75">
        <f t="shared" si="4"/>
        <v>-37.799999999999997</v>
      </c>
      <c r="D75">
        <f t="shared" si="5"/>
        <v>42.4</v>
      </c>
      <c r="E75">
        <f t="shared" si="14"/>
        <v>4.5092497528228943</v>
      </c>
      <c r="F75" s="13">
        <f>AVERAGE($B$5:$B75)</f>
        <v>54.676056338028168</v>
      </c>
      <c r="G75" s="13">
        <f>AVERAGE($B76:$B$104)</f>
        <v>25.03448275862069</v>
      </c>
      <c r="H75" s="13">
        <f>MAX($B$5:$B75)</f>
        <v>99</v>
      </c>
      <c r="I75" s="13">
        <f>MAX($B76:$B$104)</f>
        <v>30</v>
      </c>
      <c r="J75" s="13">
        <f>MIN($B$5:$B75)</f>
        <v>20</v>
      </c>
      <c r="K75" s="13">
        <f>MIN($B76:$B$104)</f>
        <v>20</v>
      </c>
      <c r="L75" s="13">
        <f>STDEV($B$5:$B75)</f>
        <v>32.694156161040389</v>
      </c>
      <c r="M75" s="13">
        <f>STDEV($B76:$B$104)</f>
        <v>3.3002462962275385</v>
      </c>
      <c r="N75" s="13">
        <f>SLOPE($B$5:$B75,$A$5:$A75)</f>
        <v>0.95429242119382962</v>
      </c>
      <c r="O75" s="13">
        <f>SLOPE($B76:$B$104,$A76:$A$104)</f>
        <v>0.15911330049261083</v>
      </c>
      <c r="P75" s="14">
        <f t="shared" si="6"/>
        <v>29.641573579407478</v>
      </c>
      <c r="Q75" s="14">
        <f t="shared" si="7"/>
        <v>69</v>
      </c>
      <c r="R75" s="14">
        <f t="shared" si="8"/>
        <v>0</v>
      </c>
      <c r="S75" s="14">
        <f t="shared" si="9"/>
        <v>29.393909864812851</v>
      </c>
      <c r="T75" s="14">
        <f t="shared" si="10"/>
        <v>0.79517912070121877</v>
      </c>
      <c r="V75">
        <f t="shared" si="11"/>
        <v>72</v>
      </c>
      <c r="W75">
        <f t="shared" si="3"/>
        <v>32</v>
      </c>
      <c r="X75">
        <f t="shared" si="3"/>
        <v>1</v>
      </c>
      <c r="Y75">
        <f t="shared" si="3"/>
        <v>71</v>
      </c>
      <c r="Z75">
        <f t="shared" si="3"/>
        <v>36</v>
      </c>
      <c r="AA75">
        <v>1000000</v>
      </c>
      <c r="AB75">
        <f t="shared" si="12"/>
        <v>-37.799999999999997</v>
      </c>
      <c r="AC75" t="str">
        <f t="shared" si="13"/>
        <v>valid</v>
      </c>
      <c r="AE75" s="19" t="s">
        <v>97</v>
      </c>
      <c r="AF75" s="20">
        <v>58</v>
      </c>
      <c r="AG75" s="20">
        <v>32</v>
      </c>
      <c r="AH75" s="20">
        <v>64</v>
      </c>
      <c r="AI75" s="20">
        <v>74</v>
      </c>
      <c r="AJ75" s="20">
        <v>23</v>
      </c>
      <c r="AK75" s="20">
        <v>1000000</v>
      </c>
      <c r="AQ75">
        <f t="shared" ref="AQ75:AT90" si="16">RANK(AF75,AF$10:AF$90,0)</f>
        <v>24</v>
      </c>
      <c r="AR75">
        <f t="shared" si="16"/>
        <v>1</v>
      </c>
      <c r="AS75">
        <f t="shared" si="16"/>
        <v>1</v>
      </c>
      <c r="AT75">
        <f t="shared" si="16"/>
        <v>8</v>
      </c>
      <c r="AU75">
        <f t="shared" si="15"/>
        <v>59</v>
      </c>
      <c r="AV75">
        <f t="shared" ref="AV75:AV90" si="17">AK75</f>
        <v>1000000</v>
      </c>
      <c r="BB75" s="19" t="s">
        <v>97</v>
      </c>
      <c r="BC75" s="20">
        <v>24</v>
      </c>
      <c r="BD75" s="20">
        <v>1</v>
      </c>
      <c r="BE75" s="20">
        <v>1</v>
      </c>
      <c r="BF75" s="20">
        <v>8</v>
      </c>
      <c r="BG75" s="20">
        <v>59</v>
      </c>
      <c r="BH75" s="20">
        <v>1000000</v>
      </c>
    </row>
    <row r="76" spans="1:60" ht="15" thickBot="1" x14ac:dyDescent="0.35">
      <c r="A76">
        <v>72</v>
      </c>
      <c r="B76">
        <v>20</v>
      </c>
      <c r="C76">
        <f t="shared" si="4"/>
        <v>-36.799999999999997</v>
      </c>
      <c r="D76">
        <f t="shared" si="5"/>
        <v>42.2</v>
      </c>
      <c r="E76">
        <f t="shared" si="14"/>
        <v>3.214550253664318</v>
      </c>
      <c r="F76" s="13">
        <f>AVERAGE($B$5:$B76)</f>
        <v>54.194444444444443</v>
      </c>
      <c r="G76" s="13">
        <f>AVERAGE($B77:$B$104)</f>
        <v>25.214285714285715</v>
      </c>
      <c r="H76" s="13">
        <f>MAX($B$5:$B76)</f>
        <v>99</v>
      </c>
      <c r="I76" s="13">
        <f>MAX($B77:$B$104)</f>
        <v>30</v>
      </c>
      <c r="J76" s="13">
        <f>MIN($B$5:$B76)</f>
        <v>20</v>
      </c>
      <c r="K76" s="13">
        <f>MIN($B77:$B$104)</f>
        <v>20</v>
      </c>
      <c r="L76" s="13">
        <f>STDEV($B$5:$B76)</f>
        <v>32.719309408019527</v>
      </c>
      <c r="M76" s="13">
        <f>STDEV($B77:$B$104)</f>
        <v>3.212903876985949</v>
      </c>
      <c r="N76" s="13">
        <f>SLOPE($B$5:$B76,$A$5:$A76)</f>
        <v>0.87549038523377709</v>
      </c>
      <c r="O76" s="13">
        <f>SLOPE($B77:$B$104,$A77:$A$104)</f>
        <v>0.13683634373289547</v>
      </c>
      <c r="P76" s="14">
        <f t="shared" si="6"/>
        <v>28.980158730158728</v>
      </c>
      <c r="Q76" s="14">
        <f t="shared" si="7"/>
        <v>69</v>
      </c>
      <c r="R76" s="14">
        <f t="shared" si="8"/>
        <v>0</v>
      </c>
      <c r="S76" s="14">
        <f t="shared" si="9"/>
        <v>29.506405531033579</v>
      </c>
      <c r="T76" s="14">
        <f t="shared" si="10"/>
        <v>0.73865404150088165</v>
      </c>
      <c r="V76">
        <f t="shared" si="11"/>
        <v>69</v>
      </c>
      <c r="W76">
        <f t="shared" si="3"/>
        <v>32</v>
      </c>
      <c r="X76">
        <f t="shared" si="3"/>
        <v>1</v>
      </c>
      <c r="Y76">
        <f t="shared" si="3"/>
        <v>75</v>
      </c>
      <c r="Z76">
        <f t="shared" si="3"/>
        <v>34</v>
      </c>
      <c r="AA76">
        <v>1000000</v>
      </c>
      <c r="AB76">
        <f t="shared" si="12"/>
        <v>-36.799999999999997</v>
      </c>
      <c r="AC76" t="str">
        <f t="shared" si="13"/>
        <v>valid</v>
      </c>
      <c r="AE76" s="19" t="s">
        <v>98</v>
      </c>
      <c r="AF76" s="20">
        <v>57</v>
      </c>
      <c r="AG76" s="20">
        <v>32</v>
      </c>
      <c r="AH76" s="20">
        <v>64</v>
      </c>
      <c r="AI76" s="20">
        <v>69</v>
      </c>
      <c r="AJ76" s="20">
        <v>20</v>
      </c>
      <c r="AK76" s="20">
        <v>1000000</v>
      </c>
      <c r="AQ76">
        <f t="shared" si="16"/>
        <v>25</v>
      </c>
      <c r="AR76">
        <f t="shared" si="16"/>
        <v>1</v>
      </c>
      <c r="AS76">
        <f t="shared" si="16"/>
        <v>1</v>
      </c>
      <c r="AT76">
        <f t="shared" si="16"/>
        <v>13</v>
      </c>
      <c r="AU76">
        <f t="shared" si="15"/>
        <v>62</v>
      </c>
      <c r="AV76">
        <f t="shared" si="17"/>
        <v>1000000</v>
      </c>
      <c r="BB76" s="19" t="s">
        <v>98</v>
      </c>
      <c r="BC76" s="20">
        <v>25</v>
      </c>
      <c r="BD76" s="20">
        <v>1</v>
      </c>
      <c r="BE76" s="20">
        <v>1</v>
      </c>
      <c r="BF76" s="20">
        <v>13</v>
      </c>
      <c r="BG76" s="20">
        <v>62</v>
      </c>
      <c r="BH76" s="20">
        <v>1000000</v>
      </c>
    </row>
    <row r="77" spans="1:60" ht="15" thickBot="1" x14ac:dyDescent="0.35">
      <c r="A77">
        <v>73</v>
      </c>
      <c r="B77">
        <v>20</v>
      </c>
      <c r="C77">
        <f t="shared" si="4"/>
        <v>-59.8</v>
      </c>
      <c r="D77">
        <f t="shared" si="5"/>
        <v>54</v>
      </c>
      <c r="E77">
        <f t="shared" si="14"/>
        <v>13.000000000000018</v>
      </c>
      <c r="F77" s="13">
        <f>AVERAGE($B$5:$B77)</f>
        <v>53.726027397260275</v>
      </c>
      <c r="G77" s="13">
        <f>AVERAGE($B78:$B$104)</f>
        <v>25.407407407407408</v>
      </c>
      <c r="H77" s="13">
        <f>MAX($B$5:$B77)</f>
        <v>99</v>
      </c>
      <c r="I77" s="13">
        <f>MAX($B78:$B$104)</f>
        <v>30</v>
      </c>
      <c r="J77" s="13">
        <f>MIN($B$5:$B77)</f>
        <v>20</v>
      </c>
      <c r="K77" s="13">
        <f>MIN($B78:$B$104)</f>
        <v>21</v>
      </c>
      <c r="L77" s="13">
        <f>STDEV($B$5:$B77)</f>
        <v>32.736854984512739</v>
      </c>
      <c r="M77" s="13">
        <f>STDEV($B78:$B$104)</f>
        <v>3.1040824143903825</v>
      </c>
      <c r="N77" s="13">
        <f>SLOPE($B$5:$B77,$A$5:$A77)</f>
        <v>0.80201777119585316</v>
      </c>
      <c r="O77" s="13">
        <f>SLOPE($B78:$B$104,$A78:$A$104)</f>
        <v>0.10805860805860806</v>
      </c>
      <c r="P77" s="14">
        <f t="shared" si="6"/>
        <v>28.318619989852866</v>
      </c>
      <c r="Q77" s="14">
        <f t="shared" si="7"/>
        <v>69</v>
      </c>
      <c r="R77" s="14">
        <f t="shared" si="8"/>
        <v>1</v>
      </c>
      <c r="S77" s="14">
        <f t="shared" si="9"/>
        <v>29.632772570122356</v>
      </c>
      <c r="T77" s="14">
        <f t="shared" si="10"/>
        <v>0.69395916313724504</v>
      </c>
      <c r="V77">
        <f t="shared" si="11"/>
        <v>63</v>
      </c>
      <c r="W77">
        <f t="shared" si="3"/>
        <v>32</v>
      </c>
      <c r="X77">
        <f t="shared" si="3"/>
        <v>64</v>
      </c>
      <c r="Y77">
        <f t="shared" si="3"/>
        <v>79</v>
      </c>
      <c r="Z77">
        <f t="shared" ref="Z77:Z94" si="18">RANK(T77,T$14:T$94,T$3)</f>
        <v>32</v>
      </c>
      <c r="AA77">
        <v>1000000</v>
      </c>
      <c r="AB77">
        <f t="shared" si="12"/>
        <v>-59.8</v>
      </c>
      <c r="AC77" t="str">
        <f t="shared" si="13"/>
        <v>valid</v>
      </c>
      <c r="AE77" s="19" t="s">
        <v>99</v>
      </c>
      <c r="AF77" s="20">
        <v>56</v>
      </c>
      <c r="AG77" s="20">
        <v>32</v>
      </c>
      <c r="AH77" s="20">
        <v>64</v>
      </c>
      <c r="AI77" s="20">
        <v>67</v>
      </c>
      <c r="AJ77" s="20">
        <v>18</v>
      </c>
      <c r="AK77" s="20">
        <v>1000000</v>
      </c>
      <c r="AQ77">
        <f t="shared" si="16"/>
        <v>26</v>
      </c>
      <c r="AR77">
        <f t="shared" si="16"/>
        <v>1</v>
      </c>
      <c r="AS77">
        <f t="shared" si="16"/>
        <v>1</v>
      </c>
      <c r="AT77">
        <f t="shared" si="16"/>
        <v>15</v>
      </c>
      <c r="AU77">
        <f t="shared" si="15"/>
        <v>64</v>
      </c>
      <c r="AV77">
        <f t="shared" si="17"/>
        <v>1000000</v>
      </c>
      <c r="BB77" s="19" t="s">
        <v>99</v>
      </c>
      <c r="BC77" s="20">
        <v>26</v>
      </c>
      <c r="BD77" s="20">
        <v>1</v>
      </c>
      <c r="BE77" s="20">
        <v>1</v>
      </c>
      <c r="BF77" s="20">
        <v>15</v>
      </c>
      <c r="BG77" s="20">
        <v>64</v>
      </c>
      <c r="BH77" s="20">
        <v>1000000</v>
      </c>
    </row>
    <row r="78" spans="1:60" ht="15" thickBot="1" x14ac:dyDescent="0.35">
      <c r="A78">
        <v>74</v>
      </c>
      <c r="B78">
        <v>29</v>
      </c>
      <c r="C78">
        <f t="shared" si="4"/>
        <v>-49.8</v>
      </c>
      <c r="D78">
        <f t="shared" si="5"/>
        <v>52</v>
      </c>
      <c r="E78">
        <f t="shared" si="14"/>
        <v>11.532562594670816</v>
      </c>
      <c r="F78" s="13">
        <f>AVERAGE($B$5:$B78)</f>
        <v>53.391891891891895</v>
      </c>
      <c r="G78" s="13">
        <f>AVERAGE($B79:$B$104)</f>
        <v>25.26923076923077</v>
      </c>
      <c r="H78" s="13">
        <f>MAX($B$5:$B78)</f>
        <v>99</v>
      </c>
      <c r="I78" s="13">
        <f>MAX($B79:$B$104)</f>
        <v>30</v>
      </c>
      <c r="J78" s="13">
        <f>MIN($B$5:$B78)</f>
        <v>20</v>
      </c>
      <c r="K78" s="13">
        <f>MIN($B79:$B$104)</f>
        <v>21</v>
      </c>
      <c r="L78" s="13">
        <f>STDEV($B$5:$B78)</f>
        <v>32.63866837179549</v>
      </c>
      <c r="M78" s="13">
        <f>STDEV($B79:$B$104)</f>
        <v>3.0797102760836639</v>
      </c>
      <c r="N78" s="13">
        <f>SLOPE($B$5:$B78,$A$5:$A78)</f>
        <v>0.74320621991854874</v>
      </c>
      <c r="O78" s="13">
        <f>SLOPE($B79:$B$104,$A79:$A$104)</f>
        <v>0.1541880341880342</v>
      </c>
      <c r="P78" s="14">
        <f t="shared" si="6"/>
        <v>28.122661122661125</v>
      </c>
      <c r="Q78" s="14">
        <f t="shared" si="7"/>
        <v>69</v>
      </c>
      <c r="R78" s="14">
        <f t="shared" si="8"/>
        <v>1</v>
      </c>
      <c r="S78" s="14">
        <f t="shared" si="9"/>
        <v>29.558958095711827</v>
      </c>
      <c r="T78" s="14">
        <f t="shared" si="10"/>
        <v>0.58901818573051457</v>
      </c>
      <c r="V78">
        <f t="shared" si="11"/>
        <v>61</v>
      </c>
      <c r="W78">
        <f t="shared" si="11"/>
        <v>32</v>
      </c>
      <c r="X78">
        <f t="shared" si="11"/>
        <v>64</v>
      </c>
      <c r="Y78">
        <f t="shared" si="11"/>
        <v>76</v>
      </c>
      <c r="Z78">
        <f t="shared" si="18"/>
        <v>27</v>
      </c>
      <c r="AA78">
        <v>1000000</v>
      </c>
      <c r="AB78">
        <f t="shared" si="12"/>
        <v>-49.8</v>
      </c>
      <c r="AC78" t="str">
        <f t="shared" si="13"/>
        <v>valid</v>
      </c>
      <c r="AE78" s="19" t="s">
        <v>100</v>
      </c>
      <c r="AF78" s="20">
        <v>53</v>
      </c>
      <c r="AG78" s="20">
        <v>32</v>
      </c>
      <c r="AH78" s="20">
        <v>64</v>
      </c>
      <c r="AI78" s="20">
        <v>62</v>
      </c>
      <c r="AJ78" s="20">
        <v>16</v>
      </c>
      <c r="AK78" s="20">
        <v>1000000</v>
      </c>
      <c r="AQ78">
        <f t="shared" si="16"/>
        <v>29</v>
      </c>
      <c r="AR78">
        <f t="shared" si="16"/>
        <v>1</v>
      </c>
      <c r="AS78">
        <f t="shared" si="16"/>
        <v>1</v>
      </c>
      <c r="AT78">
        <f t="shared" si="16"/>
        <v>20</v>
      </c>
      <c r="AU78">
        <f t="shared" si="15"/>
        <v>66</v>
      </c>
      <c r="AV78">
        <f t="shared" si="17"/>
        <v>1000000</v>
      </c>
      <c r="BB78" s="19" t="s">
        <v>100</v>
      </c>
      <c r="BC78" s="20">
        <v>29</v>
      </c>
      <c r="BD78" s="20">
        <v>1</v>
      </c>
      <c r="BE78" s="20">
        <v>1</v>
      </c>
      <c r="BF78" s="20">
        <v>20</v>
      </c>
      <c r="BG78" s="20">
        <v>66</v>
      </c>
      <c r="BH78" s="20">
        <v>1000000</v>
      </c>
    </row>
    <row r="79" spans="1:60" ht="15" thickBot="1" x14ac:dyDescent="0.35">
      <c r="A79">
        <v>75</v>
      </c>
      <c r="B79">
        <v>23</v>
      </c>
      <c r="C79">
        <f t="shared" ref="C79:C94" si="19">IF(AC79="invalid","",AB79)</f>
        <v>-40.799999999999997</v>
      </c>
      <c r="D79">
        <f t="shared" ref="D79:D94" si="20">AVERAGE(V79:Z79)</f>
        <v>50.2</v>
      </c>
      <c r="E79">
        <f t="shared" si="14"/>
        <v>9.5043849529222246</v>
      </c>
      <c r="F79" s="13">
        <f>AVERAGE($B$5:$B79)</f>
        <v>52.986666666666665</v>
      </c>
      <c r="G79" s="13">
        <f>AVERAGE($B80:$B$104)</f>
        <v>25.36</v>
      </c>
      <c r="H79" s="13">
        <f>MAX($B$5:$B79)</f>
        <v>99</v>
      </c>
      <c r="I79" s="13">
        <f>MAX($B80:$B$104)</f>
        <v>30</v>
      </c>
      <c r="J79" s="13">
        <f>MIN($B$5:$B79)</f>
        <v>20</v>
      </c>
      <c r="K79" s="13">
        <f>MIN($B80:$B$104)</f>
        <v>21</v>
      </c>
      <c r="L79" s="13">
        <f>STDEV($B$5:$B79)</f>
        <v>32.606786448874757</v>
      </c>
      <c r="M79" s="13">
        <f>STDEV($B80:$B$104)</f>
        <v>3.107517766106362</v>
      </c>
      <c r="N79" s="13">
        <f>SLOPE($B$5:$B79,$A$5:$A79)</f>
        <v>0.68187766714082498</v>
      </c>
      <c r="O79" s="13">
        <f>SLOPE($B80:$B$104,$A80:$A$104)</f>
        <v>0.15076923076923077</v>
      </c>
      <c r="P79" s="14">
        <f t="shared" ref="P79:P104" si="21">ABS(F79-G79)</f>
        <v>27.626666666666665</v>
      </c>
      <c r="Q79" s="14">
        <f t="shared" ref="Q79:Q104" si="22">ABS(H79-I79)</f>
        <v>69</v>
      </c>
      <c r="R79" s="14">
        <f t="shared" ref="R79:R104" si="23">ABS(J79-K79)</f>
        <v>1</v>
      </c>
      <c r="S79" s="14">
        <f t="shared" ref="S79:S104" si="24">ABS(L79-M79)</f>
        <v>29.499268682768395</v>
      </c>
      <c r="T79" s="14">
        <f t="shared" ref="T79:T104" si="25">ABS(N79-O79)</f>
        <v>0.53110843637159422</v>
      </c>
      <c r="V79">
        <f t="shared" ref="V79:Y94" si="26">RANK(P79,P$14:P$94,P$3)</f>
        <v>58</v>
      </c>
      <c r="W79">
        <f t="shared" si="26"/>
        <v>32</v>
      </c>
      <c r="X79">
        <f t="shared" si="26"/>
        <v>64</v>
      </c>
      <c r="Y79">
        <f t="shared" si="26"/>
        <v>74</v>
      </c>
      <c r="Z79">
        <f t="shared" si="18"/>
        <v>23</v>
      </c>
      <c r="AA79">
        <v>1000000</v>
      </c>
      <c r="AB79">
        <f t="shared" ref="AB79:AB94" si="27">BJ324</f>
        <v>-40.799999999999997</v>
      </c>
      <c r="AC79" t="str">
        <f t="shared" ref="AC79:AC94" si="28">IF(AM324*BJ324&lt;=0,"valid","invalid")</f>
        <v>valid</v>
      </c>
      <c r="AE79" s="19" t="s">
        <v>101</v>
      </c>
      <c r="AF79" s="20">
        <v>50</v>
      </c>
      <c r="AG79" s="20">
        <v>32</v>
      </c>
      <c r="AH79" s="20">
        <v>64</v>
      </c>
      <c r="AI79" s="20">
        <v>65</v>
      </c>
      <c r="AJ79" s="20">
        <v>11</v>
      </c>
      <c r="AK79" s="20">
        <v>1000000</v>
      </c>
      <c r="AQ79">
        <f t="shared" si="16"/>
        <v>32</v>
      </c>
      <c r="AR79">
        <f t="shared" si="16"/>
        <v>1</v>
      </c>
      <c r="AS79">
        <f t="shared" si="16"/>
        <v>1</v>
      </c>
      <c r="AT79">
        <f t="shared" si="16"/>
        <v>17</v>
      </c>
      <c r="AU79">
        <f t="shared" si="15"/>
        <v>71</v>
      </c>
      <c r="AV79">
        <f t="shared" si="17"/>
        <v>1000000</v>
      </c>
      <c r="BB79" s="19" t="s">
        <v>101</v>
      </c>
      <c r="BC79" s="20">
        <v>32</v>
      </c>
      <c r="BD79" s="20">
        <v>1</v>
      </c>
      <c r="BE79" s="20">
        <v>1</v>
      </c>
      <c r="BF79" s="20">
        <v>17</v>
      </c>
      <c r="BG79" s="20">
        <v>71</v>
      </c>
      <c r="BH79" s="20">
        <v>1000000</v>
      </c>
    </row>
    <row r="80" spans="1:60" ht="15" thickBot="1" x14ac:dyDescent="0.35">
      <c r="A80">
        <v>76</v>
      </c>
      <c r="B80">
        <v>26</v>
      </c>
      <c r="C80">
        <f t="shared" si="19"/>
        <v>-31.8</v>
      </c>
      <c r="D80">
        <f t="shared" si="20"/>
        <v>48.4</v>
      </c>
      <c r="E80">
        <f t="shared" si="14"/>
        <v>9</v>
      </c>
      <c r="F80" s="13">
        <f>AVERAGE($B$5:$B80)</f>
        <v>52.631578947368418</v>
      </c>
      <c r="G80" s="13">
        <f>AVERAGE($B81:$B$104)</f>
        <v>25.333333333333332</v>
      </c>
      <c r="H80" s="13">
        <f>MAX($B$5:$B80)</f>
        <v>99</v>
      </c>
      <c r="I80" s="13">
        <f>MAX($B81:$B$104)</f>
        <v>30</v>
      </c>
      <c r="J80" s="13">
        <f>MIN($B$5:$B80)</f>
        <v>20</v>
      </c>
      <c r="K80" s="13">
        <f>MIN($B81:$B$104)</f>
        <v>21</v>
      </c>
      <c r="L80" s="13">
        <f>STDEV($B$5:$B80)</f>
        <v>32.536273953958187</v>
      </c>
      <c r="M80" s="13">
        <f>STDEV($B81:$B$104)</f>
        <v>3.1714304366472836</v>
      </c>
      <c r="N80" s="13">
        <f>SLOPE($B$5:$B80,$A$5:$A80)</f>
        <v>0.62764183185235822</v>
      </c>
      <c r="O80" s="13">
        <f>SLOPE($B81:$B$104,$A81:$A$104)</f>
        <v>0.17739130434782613</v>
      </c>
      <c r="P80" s="14">
        <f t="shared" si="21"/>
        <v>27.298245614035086</v>
      </c>
      <c r="Q80" s="14">
        <f t="shared" si="22"/>
        <v>69</v>
      </c>
      <c r="R80" s="14">
        <f t="shared" si="23"/>
        <v>1</v>
      </c>
      <c r="S80" s="14">
        <f t="shared" si="24"/>
        <v>29.364843517310902</v>
      </c>
      <c r="T80" s="14">
        <f t="shared" si="25"/>
        <v>0.45025052750453209</v>
      </c>
      <c r="V80">
        <f t="shared" si="26"/>
        <v>57</v>
      </c>
      <c r="W80">
        <f t="shared" si="26"/>
        <v>32</v>
      </c>
      <c r="X80">
        <f t="shared" si="26"/>
        <v>64</v>
      </c>
      <c r="Y80">
        <f t="shared" si="26"/>
        <v>69</v>
      </c>
      <c r="Z80">
        <f t="shared" si="18"/>
        <v>20</v>
      </c>
      <c r="AA80">
        <v>1000000</v>
      </c>
      <c r="AB80">
        <f t="shared" si="27"/>
        <v>-31.8</v>
      </c>
      <c r="AC80" t="str">
        <f t="shared" si="28"/>
        <v>valid</v>
      </c>
      <c r="AE80" s="19" t="s">
        <v>102</v>
      </c>
      <c r="AF80" s="20">
        <v>47</v>
      </c>
      <c r="AG80" s="20">
        <v>32</v>
      </c>
      <c r="AH80" s="20">
        <v>64</v>
      </c>
      <c r="AI80" s="20">
        <v>63</v>
      </c>
      <c r="AJ80" s="20">
        <v>10</v>
      </c>
      <c r="AK80" s="20">
        <v>1000000</v>
      </c>
      <c r="AQ80">
        <f t="shared" si="16"/>
        <v>35</v>
      </c>
      <c r="AR80">
        <f t="shared" si="16"/>
        <v>1</v>
      </c>
      <c r="AS80">
        <f t="shared" si="16"/>
        <v>1</v>
      </c>
      <c r="AT80">
        <f t="shared" si="16"/>
        <v>19</v>
      </c>
      <c r="AU80">
        <f t="shared" si="15"/>
        <v>72</v>
      </c>
      <c r="AV80">
        <f t="shared" si="17"/>
        <v>1000000</v>
      </c>
      <c r="BB80" s="19" t="s">
        <v>102</v>
      </c>
      <c r="BC80" s="20">
        <v>35</v>
      </c>
      <c r="BD80" s="20">
        <v>1</v>
      </c>
      <c r="BE80" s="20">
        <v>1</v>
      </c>
      <c r="BF80" s="20">
        <v>19</v>
      </c>
      <c r="BG80" s="20">
        <v>72</v>
      </c>
      <c r="BH80" s="20">
        <v>1000000</v>
      </c>
    </row>
    <row r="81" spans="1:60" ht="15" thickBot="1" x14ac:dyDescent="0.35">
      <c r="A81">
        <v>77</v>
      </c>
      <c r="B81">
        <v>29</v>
      </c>
      <c r="C81">
        <f t="shared" si="19"/>
        <v>-26.8</v>
      </c>
      <c r="D81">
        <f t="shared" si="20"/>
        <v>47.4</v>
      </c>
      <c r="E81">
        <f t="shared" ref="E81:E94" si="29">STDEV(C79:C81)</f>
        <v>7.0945988845975982</v>
      </c>
      <c r="F81" s="13">
        <f>AVERAGE($B$5:$B81)</f>
        <v>52.324675324675326</v>
      </c>
      <c r="G81" s="13">
        <f>AVERAGE($B82:$B$104)</f>
        <v>25.173913043478262</v>
      </c>
      <c r="H81" s="13">
        <f>MAX($B$5:$B81)</f>
        <v>99</v>
      </c>
      <c r="I81" s="13">
        <f>MAX($B82:$B$104)</f>
        <v>30</v>
      </c>
      <c r="J81" s="13">
        <f>MIN($B$5:$B81)</f>
        <v>20</v>
      </c>
      <c r="K81" s="13">
        <f>MIN($B82:$B$104)</f>
        <v>21</v>
      </c>
      <c r="L81" s="13">
        <f>STDEV($B$5:$B81)</f>
        <v>32.433511567367589</v>
      </c>
      <c r="M81" s="13">
        <f>STDEV($B82:$B$104)</f>
        <v>3.142844309814151</v>
      </c>
      <c r="N81" s="13">
        <f>SLOPE($B$5:$B81,$A$5:$A81)</f>
        <v>0.57989379042010636</v>
      </c>
      <c r="O81" s="13">
        <f>SLOPE($B82:$B$104,$A82:$A$104)</f>
        <v>0.24505928853754938</v>
      </c>
      <c r="P81" s="14">
        <f t="shared" si="21"/>
        <v>27.150762281197064</v>
      </c>
      <c r="Q81" s="14">
        <f t="shared" si="22"/>
        <v>69</v>
      </c>
      <c r="R81" s="14">
        <f t="shared" si="23"/>
        <v>1</v>
      </c>
      <c r="S81" s="14">
        <f t="shared" si="24"/>
        <v>29.290667257553437</v>
      </c>
      <c r="T81" s="14">
        <f t="shared" si="25"/>
        <v>0.33483450188255698</v>
      </c>
      <c r="V81">
        <f t="shared" si="26"/>
        <v>56</v>
      </c>
      <c r="W81">
        <f t="shared" si="26"/>
        <v>32</v>
      </c>
      <c r="X81">
        <f t="shared" si="26"/>
        <v>64</v>
      </c>
      <c r="Y81">
        <f t="shared" si="26"/>
        <v>67</v>
      </c>
      <c r="Z81">
        <f t="shared" si="18"/>
        <v>18</v>
      </c>
      <c r="AA81">
        <v>1000000</v>
      </c>
      <c r="AB81">
        <f t="shared" si="27"/>
        <v>-26.8</v>
      </c>
      <c r="AC81" t="str">
        <f t="shared" si="28"/>
        <v>valid</v>
      </c>
      <c r="AE81" s="19" t="s">
        <v>103</v>
      </c>
      <c r="AF81" s="20">
        <v>43</v>
      </c>
      <c r="AG81" s="20">
        <v>32</v>
      </c>
      <c r="AH81" s="20">
        <v>64</v>
      </c>
      <c r="AI81" s="20">
        <v>64</v>
      </c>
      <c r="AJ81" s="20">
        <v>8</v>
      </c>
      <c r="AK81" s="20">
        <v>1000000</v>
      </c>
      <c r="AQ81">
        <f t="shared" si="16"/>
        <v>39</v>
      </c>
      <c r="AR81">
        <f t="shared" si="16"/>
        <v>1</v>
      </c>
      <c r="AS81">
        <f t="shared" si="16"/>
        <v>1</v>
      </c>
      <c r="AT81">
        <f t="shared" si="16"/>
        <v>18</v>
      </c>
      <c r="AU81">
        <f t="shared" si="15"/>
        <v>74</v>
      </c>
      <c r="AV81">
        <f t="shared" si="17"/>
        <v>1000000</v>
      </c>
      <c r="BB81" s="19" t="s">
        <v>103</v>
      </c>
      <c r="BC81" s="20">
        <v>39</v>
      </c>
      <c r="BD81" s="20">
        <v>1</v>
      </c>
      <c r="BE81" s="20">
        <v>1</v>
      </c>
      <c r="BF81" s="20">
        <v>18</v>
      </c>
      <c r="BG81" s="20">
        <v>74</v>
      </c>
      <c r="BH81" s="20">
        <v>1000000</v>
      </c>
    </row>
    <row r="82" spans="1:60" ht="15" thickBot="1" x14ac:dyDescent="0.35">
      <c r="A82">
        <v>78</v>
      </c>
      <c r="B82">
        <v>23</v>
      </c>
      <c r="C82">
        <f t="shared" si="19"/>
        <v>-16.8</v>
      </c>
      <c r="D82">
        <f t="shared" si="20"/>
        <v>45.4</v>
      </c>
      <c r="E82">
        <f t="shared" si="29"/>
        <v>7.637626158259728</v>
      </c>
      <c r="F82" s="13">
        <f>AVERAGE($B$5:$B82)</f>
        <v>51.948717948717949</v>
      </c>
      <c r="G82" s="13">
        <f>AVERAGE($B83:$B$104)</f>
        <v>25.272727272727273</v>
      </c>
      <c r="H82" s="13">
        <f>MAX($B$5:$B82)</f>
        <v>99</v>
      </c>
      <c r="I82" s="13">
        <f>MAX($B83:$B$104)</f>
        <v>30</v>
      </c>
      <c r="J82" s="13">
        <f>MIN($B$5:$B82)</f>
        <v>20</v>
      </c>
      <c r="K82" s="13">
        <f>MIN($B83:$B$104)</f>
        <v>21</v>
      </c>
      <c r="L82" s="13">
        <f>STDEV($B$5:$B82)</f>
        <v>32.392839290436356</v>
      </c>
      <c r="M82" s="13">
        <f>STDEV($B83:$B$104)</f>
        <v>3.1800242314413421</v>
      </c>
      <c r="N82" s="13">
        <f>SLOPE($B$5:$B82,$A$5:$A82)</f>
        <v>0.52931878248333941</v>
      </c>
      <c r="O82" s="13">
        <f>SLOPE($B83:$B$104,$A83:$A$104)</f>
        <v>0.25183512140033881</v>
      </c>
      <c r="P82" s="14">
        <f t="shared" si="21"/>
        <v>26.675990675990676</v>
      </c>
      <c r="Q82" s="14">
        <f t="shared" si="22"/>
        <v>69</v>
      </c>
      <c r="R82" s="14">
        <f t="shared" si="23"/>
        <v>1</v>
      </c>
      <c r="S82" s="14">
        <f t="shared" si="24"/>
        <v>29.212815058995012</v>
      </c>
      <c r="T82" s="14">
        <f t="shared" si="25"/>
        <v>0.2774836610830006</v>
      </c>
      <c r="V82">
        <f t="shared" si="26"/>
        <v>53</v>
      </c>
      <c r="W82">
        <f t="shared" si="26"/>
        <v>32</v>
      </c>
      <c r="X82">
        <f t="shared" si="26"/>
        <v>64</v>
      </c>
      <c r="Y82">
        <f t="shared" si="26"/>
        <v>62</v>
      </c>
      <c r="Z82">
        <f t="shared" si="18"/>
        <v>16</v>
      </c>
      <c r="AA82">
        <v>1000000</v>
      </c>
      <c r="AB82">
        <f t="shared" si="27"/>
        <v>-16.8</v>
      </c>
      <c r="AC82" t="str">
        <f t="shared" si="28"/>
        <v>valid</v>
      </c>
      <c r="AE82" s="19" t="s">
        <v>104</v>
      </c>
      <c r="AF82" s="20">
        <v>39</v>
      </c>
      <c r="AG82" s="20">
        <v>32</v>
      </c>
      <c r="AH82" s="20">
        <v>64</v>
      </c>
      <c r="AI82" s="20">
        <v>66</v>
      </c>
      <c r="AJ82" s="20">
        <v>9</v>
      </c>
      <c r="AK82" s="20">
        <v>1000000</v>
      </c>
      <c r="AQ82">
        <f t="shared" si="16"/>
        <v>43</v>
      </c>
      <c r="AR82">
        <f t="shared" si="16"/>
        <v>1</v>
      </c>
      <c r="AS82">
        <f t="shared" si="16"/>
        <v>1</v>
      </c>
      <c r="AT82">
        <f t="shared" si="16"/>
        <v>16</v>
      </c>
      <c r="AU82">
        <f t="shared" si="15"/>
        <v>73</v>
      </c>
      <c r="AV82">
        <f t="shared" si="17"/>
        <v>1000000</v>
      </c>
      <c r="BB82" s="19" t="s">
        <v>104</v>
      </c>
      <c r="BC82" s="20">
        <v>43</v>
      </c>
      <c r="BD82" s="20">
        <v>1</v>
      </c>
      <c r="BE82" s="20">
        <v>1</v>
      </c>
      <c r="BF82" s="20">
        <v>16</v>
      </c>
      <c r="BG82" s="20">
        <v>73</v>
      </c>
      <c r="BH82" s="20">
        <v>1000000</v>
      </c>
    </row>
    <row r="83" spans="1:60" ht="15" thickBot="1" x14ac:dyDescent="0.35">
      <c r="A83">
        <v>79</v>
      </c>
      <c r="B83">
        <v>21</v>
      </c>
      <c r="C83">
        <f t="shared" si="19"/>
        <v>-11.8</v>
      </c>
      <c r="D83">
        <f t="shared" si="20"/>
        <v>44.4</v>
      </c>
      <c r="E83">
        <f t="shared" si="29"/>
        <v>7.6376261582597245</v>
      </c>
      <c r="F83" s="13">
        <f>AVERAGE($B$5:$B83)</f>
        <v>51.556962025316459</v>
      </c>
      <c r="G83" s="13">
        <f>AVERAGE($B84:$B$104)</f>
        <v>25.476190476190474</v>
      </c>
      <c r="H83" s="13">
        <f>MAX($B$5:$B83)</f>
        <v>99</v>
      </c>
      <c r="I83" s="13">
        <f>MAX($B84:$B$104)</f>
        <v>30</v>
      </c>
      <c r="J83" s="13">
        <f>MIN($B$5:$B83)</f>
        <v>20</v>
      </c>
      <c r="K83" s="13">
        <f>MIN($B84:$B$104)</f>
        <v>21</v>
      </c>
      <c r="L83" s="13">
        <f>STDEV($B$5:$B83)</f>
        <v>32.372331821718717</v>
      </c>
      <c r="M83" s="13">
        <f>STDEV($B84:$B$104)</f>
        <v>3.1083604620289407</v>
      </c>
      <c r="N83" s="13">
        <f>SLOPE($B$5:$B83,$A$5:$A83)</f>
        <v>0.48008763388510223</v>
      </c>
      <c r="O83" s="13">
        <f>SLOPE($B84:$B$104,$A84:$A$104)</f>
        <v>0.22857142857142851</v>
      </c>
      <c r="P83" s="14">
        <f t="shared" si="21"/>
        <v>26.080771549125984</v>
      </c>
      <c r="Q83" s="14">
        <f t="shared" si="22"/>
        <v>69</v>
      </c>
      <c r="R83" s="14">
        <f t="shared" si="23"/>
        <v>1</v>
      </c>
      <c r="S83" s="14">
        <f t="shared" si="24"/>
        <v>29.263971359689776</v>
      </c>
      <c r="T83" s="14">
        <f t="shared" si="25"/>
        <v>0.25151620531367369</v>
      </c>
      <c r="V83">
        <f t="shared" si="26"/>
        <v>50</v>
      </c>
      <c r="W83">
        <f t="shared" si="26"/>
        <v>32</v>
      </c>
      <c r="X83">
        <f t="shared" si="26"/>
        <v>64</v>
      </c>
      <c r="Y83">
        <f t="shared" si="26"/>
        <v>65</v>
      </c>
      <c r="Z83">
        <f t="shared" si="18"/>
        <v>11</v>
      </c>
      <c r="AA83">
        <v>1000000</v>
      </c>
      <c r="AB83">
        <f t="shared" si="27"/>
        <v>-11.8</v>
      </c>
      <c r="AC83" t="str">
        <f t="shared" si="28"/>
        <v>valid</v>
      </c>
      <c r="AE83" s="19" t="s">
        <v>105</v>
      </c>
      <c r="AF83" s="20">
        <v>37</v>
      </c>
      <c r="AG83" s="20">
        <v>32</v>
      </c>
      <c r="AH83" s="20">
        <v>64</v>
      </c>
      <c r="AI83" s="20">
        <v>59</v>
      </c>
      <c r="AJ83" s="20">
        <v>5</v>
      </c>
      <c r="AK83" s="20">
        <v>1000000</v>
      </c>
      <c r="AQ83">
        <f t="shared" si="16"/>
        <v>45</v>
      </c>
      <c r="AR83">
        <f t="shared" si="16"/>
        <v>1</v>
      </c>
      <c r="AS83">
        <f t="shared" si="16"/>
        <v>1</v>
      </c>
      <c r="AT83">
        <f t="shared" si="16"/>
        <v>23</v>
      </c>
      <c r="AU83">
        <f t="shared" si="15"/>
        <v>77</v>
      </c>
      <c r="AV83">
        <f t="shared" si="17"/>
        <v>1000000</v>
      </c>
      <c r="BB83" s="19" t="s">
        <v>105</v>
      </c>
      <c r="BC83" s="20">
        <v>45</v>
      </c>
      <c r="BD83" s="20">
        <v>1</v>
      </c>
      <c r="BE83" s="20">
        <v>1</v>
      </c>
      <c r="BF83" s="20">
        <v>23</v>
      </c>
      <c r="BG83" s="20">
        <v>77</v>
      </c>
      <c r="BH83" s="20">
        <v>1000000</v>
      </c>
    </row>
    <row r="84" spans="1:60" ht="15" thickBot="1" x14ac:dyDescent="0.35">
      <c r="A84">
        <v>80</v>
      </c>
      <c r="B84">
        <v>22</v>
      </c>
      <c r="C84">
        <f t="shared" si="19"/>
        <v>-5.8</v>
      </c>
      <c r="D84">
        <f t="shared" si="20"/>
        <v>43.2</v>
      </c>
      <c r="E84">
        <f t="shared" si="29"/>
        <v>5.507570547286103</v>
      </c>
      <c r="F84" s="13">
        <f>AVERAGE($B$5:$B84)</f>
        <v>51.1875</v>
      </c>
      <c r="G84" s="13">
        <f>AVERAGE($B85:$B$104)</f>
        <v>25.65</v>
      </c>
      <c r="H84" s="13">
        <f>MAX($B$5:$B84)</f>
        <v>99</v>
      </c>
      <c r="I84" s="13">
        <f>MAX($B85:$B$104)</f>
        <v>30</v>
      </c>
      <c r="J84" s="13">
        <f>MIN($B$5:$B84)</f>
        <v>20</v>
      </c>
      <c r="K84" s="13">
        <f>MIN($B85:$B$104)</f>
        <v>21</v>
      </c>
      <c r="L84" s="13">
        <f>STDEV($B$5:$B84)</f>
        <v>32.336088609822284</v>
      </c>
      <c r="M84" s="13">
        <f>STDEV($B85:$B$104)</f>
        <v>3.0826338704016294</v>
      </c>
      <c r="N84" s="13">
        <f>SLOPE($B$5:$B84,$A$5:$A84)</f>
        <v>0.43493905297702767</v>
      </c>
      <c r="O84" s="13">
        <f>SLOPE($B85:$B$104,$A85:$A$104)</f>
        <v>0.20977443609022556</v>
      </c>
      <c r="P84" s="14">
        <f t="shared" si="21"/>
        <v>25.537500000000001</v>
      </c>
      <c r="Q84" s="14">
        <f t="shared" si="22"/>
        <v>69</v>
      </c>
      <c r="R84" s="14">
        <f t="shared" si="23"/>
        <v>1</v>
      </c>
      <c r="S84" s="14">
        <f t="shared" si="24"/>
        <v>29.253454739420654</v>
      </c>
      <c r="T84" s="14">
        <f t="shared" si="25"/>
        <v>0.22516461688680212</v>
      </c>
      <c r="V84">
        <f t="shared" si="26"/>
        <v>47</v>
      </c>
      <c r="W84">
        <f t="shared" si="26"/>
        <v>32</v>
      </c>
      <c r="X84">
        <f t="shared" si="26"/>
        <v>64</v>
      </c>
      <c r="Y84">
        <f t="shared" si="26"/>
        <v>63</v>
      </c>
      <c r="Z84">
        <f t="shared" si="18"/>
        <v>10</v>
      </c>
      <c r="AA84">
        <v>1000000</v>
      </c>
      <c r="AB84">
        <f t="shared" si="27"/>
        <v>-5.8</v>
      </c>
      <c r="AC84" t="str">
        <f t="shared" si="28"/>
        <v>valid</v>
      </c>
      <c r="AE84" s="19" t="s">
        <v>106</v>
      </c>
      <c r="AF84" s="20">
        <v>34</v>
      </c>
      <c r="AG84" s="20">
        <v>32</v>
      </c>
      <c r="AH84" s="20">
        <v>64</v>
      </c>
      <c r="AI84" s="20">
        <v>57</v>
      </c>
      <c r="AJ84" s="20">
        <v>3</v>
      </c>
      <c r="AK84" s="20">
        <v>1000000</v>
      </c>
      <c r="AQ84">
        <f t="shared" si="16"/>
        <v>48</v>
      </c>
      <c r="AR84">
        <f t="shared" si="16"/>
        <v>1</v>
      </c>
      <c r="AS84">
        <f t="shared" si="16"/>
        <v>1</v>
      </c>
      <c r="AT84">
        <f t="shared" si="16"/>
        <v>25</v>
      </c>
      <c r="AU84">
        <f t="shared" si="15"/>
        <v>79</v>
      </c>
      <c r="AV84">
        <f t="shared" si="17"/>
        <v>1000000</v>
      </c>
      <c r="BB84" s="19" t="s">
        <v>106</v>
      </c>
      <c r="BC84" s="20">
        <v>48</v>
      </c>
      <c r="BD84" s="20">
        <v>1</v>
      </c>
      <c r="BE84" s="20">
        <v>1</v>
      </c>
      <c r="BF84" s="20">
        <v>25</v>
      </c>
      <c r="BG84" s="20">
        <v>79</v>
      </c>
      <c r="BH84" s="20">
        <v>1000000</v>
      </c>
    </row>
    <row r="85" spans="1:60" ht="15" thickBot="1" x14ac:dyDescent="0.35">
      <c r="A85">
        <v>81</v>
      </c>
      <c r="B85">
        <v>22</v>
      </c>
      <c r="C85">
        <f t="shared" si="19"/>
        <v>-0.8</v>
      </c>
      <c r="D85">
        <f t="shared" si="20"/>
        <v>42.2</v>
      </c>
      <c r="E85">
        <f t="shared" si="29"/>
        <v>5.5075705472861003</v>
      </c>
      <c r="F85" s="13">
        <f>AVERAGE($B$5:$B85)</f>
        <v>50.827160493827158</v>
      </c>
      <c r="G85" s="13">
        <f>AVERAGE($B86:$B$104)</f>
        <v>25.842105263157894</v>
      </c>
      <c r="H85" s="13">
        <f>MAX($B$5:$B85)</f>
        <v>99</v>
      </c>
      <c r="I85" s="13">
        <f>MAX($B86:$B$104)</f>
        <v>30</v>
      </c>
      <c r="J85" s="13">
        <f>MIN($B$5:$B85)</f>
        <v>20</v>
      </c>
      <c r="K85" s="13">
        <f>MIN($B86:$B$104)</f>
        <v>21</v>
      </c>
      <c r="L85" s="13">
        <f>STDEV($B$5:$B85)</f>
        <v>32.296590425096262</v>
      </c>
      <c r="M85" s="13">
        <f>STDEV($B86:$B$104)</f>
        <v>3.0416216050495288</v>
      </c>
      <c r="N85" s="13">
        <f>SLOPE($B$5:$B85,$A$5:$A85)</f>
        <v>0.39266034327009969</v>
      </c>
      <c r="O85" s="13">
        <f>SLOPE($B86:$B$104,$A86:$A$104)</f>
        <v>0.18070175438596492</v>
      </c>
      <c r="P85" s="14">
        <f t="shared" si="21"/>
        <v>24.985055230669264</v>
      </c>
      <c r="Q85" s="14">
        <f t="shared" si="22"/>
        <v>69</v>
      </c>
      <c r="R85" s="14">
        <f t="shared" si="23"/>
        <v>1</v>
      </c>
      <c r="S85" s="14">
        <f t="shared" si="24"/>
        <v>29.254968820046734</v>
      </c>
      <c r="T85" s="14">
        <f t="shared" si="25"/>
        <v>0.21195858888413477</v>
      </c>
      <c r="V85">
        <f t="shared" si="26"/>
        <v>43</v>
      </c>
      <c r="W85">
        <f t="shared" si="26"/>
        <v>32</v>
      </c>
      <c r="X85">
        <f t="shared" si="26"/>
        <v>64</v>
      </c>
      <c r="Y85">
        <f t="shared" si="26"/>
        <v>64</v>
      </c>
      <c r="Z85">
        <f t="shared" si="18"/>
        <v>8</v>
      </c>
      <c r="AA85">
        <v>1000000</v>
      </c>
      <c r="AB85">
        <f t="shared" si="27"/>
        <v>-0.8</v>
      </c>
      <c r="AC85" t="str">
        <f t="shared" si="28"/>
        <v>valid</v>
      </c>
      <c r="AE85" s="19" t="s">
        <v>107</v>
      </c>
      <c r="AF85" s="20">
        <v>31</v>
      </c>
      <c r="AG85" s="20">
        <v>32</v>
      </c>
      <c r="AH85" s="20">
        <v>64</v>
      </c>
      <c r="AI85" s="20">
        <v>55</v>
      </c>
      <c r="AJ85" s="20">
        <v>2</v>
      </c>
      <c r="AK85" s="20">
        <v>1000000</v>
      </c>
      <c r="AQ85">
        <f t="shared" si="16"/>
        <v>51</v>
      </c>
      <c r="AR85">
        <f t="shared" si="16"/>
        <v>1</v>
      </c>
      <c r="AS85">
        <f t="shared" si="16"/>
        <v>1</v>
      </c>
      <c r="AT85">
        <f t="shared" si="16"/>
        <v>27</v>
      </c>
      <c r="AU85">
        <f t="shared" si="15"/>
        <v>80</v>
      </c>
      <c r="AV85">
        <f t="shared" si="17"/>
        <v>1000000</v>
      </c>
      <c r="BB85" s="19" t="s">
        <v>107</v>
      </c>
      <c r="BC85" s="20">
        <v>51</v>
      </c>
      <c r="BD85" s="20">
        <v>1</v>
      </c>
      <c r="BE85" s="20">
        <v>1</v>
      </c>
      <c r="BF85" s="20">
        <v>27</v>
      </c>
      <c r="BG85" s="20">
        <v>80</v>
      </c>
      <c r="BH85" s="20">
        <v>1000000</v>
      </c>
    </row>
    <row r="86" spans="1:60" ht="15" thickBot="1" x14ac:dyDescent="0.35">
      <c r="A86">
        <v>82</v>
      </c>
      <c r="B86">
        <v>22</v>
      </c>
      <c r="C86" t="str">
        <f t="shared" si="19"/>
        <v/>
      </c>
      <c r="D86">
        <f t="shared" si="20"/>
        <v>42</v>
      </c>
      <c r="E86">
        <f t="shared" si="29"/>
        <v>3.5355339059327382</v>
      </c>
      <c r="F86" s="13">
        <f>AVERAGE($B$5:$B86)</f>
        <v>50.475609756097562</v>
      </c>
      <c r="G86" s="13">
        <f>AVERAGE($B87:$B$104)</f>
        <v>26.055555555555557</v>
      </c>
      <c r="H86" s="13">
        <f>MAX($B$5:$B86)</f>
        <v>99</v>
      </c>
      <c r="I86" s="13">
        <f>MAX($B87:$B$104)</f>
        <v>30</v>
      </c>
      <c r="J86" s="13">
        <f>MIN($B$5:$B86)</f>
        <v>20</v>
      </c>
      <c r="K86" s="13">
        <f>MIN($B87:$B$104)</f>
        <v>21</v>
      </c>
      <c r="L86" s="13">
        <f>STDEV($B$5:$B86)</f>
        <v>32.254093666782559</v>
      </c>
      <c r="M86" s="13">
        <f>STDEV($B87:$B$104)</f>
        <v>2.9797793487639836</v>
      </c>
      <c r="N86" s="13">
        <f>SLOPE($B$5:$B86,$A$5:$A86)</f>
        <v>0.35305449440036568</v>
      </c>
      <c r="O86" s="13">
        <f>SLOPE($B87:$B$104,$A87:$A$104)</f>
        <v>0.13725490196078433</v>
      </c>
      <c r="P86" s="14">
        <f t="shared" si="21"/>
        <v>24.420054200542005</v>
      </c>
      <c r="Q86" s="14">
        <f t="shared" si="22"/>
        <v>69</v>
      </c>
      <c r="R86" s="14">
        <f t="shared" si="23"/>
        <v>1</v>
      </c>
      <c r="S86" s="14">
        <f t="shared" si="24"/>
        <v>29.274314318018575</v>
      </c>
      <c r="T86" s="14">
        <f t="shared" si="25"/>
        <v>0.21579959243958136</v>
      </c>
      <c r="V86">
        <f t="shared" si="26"/>
        <v>39</v>
      </c>
      <c r="W86">
        <f t="shared" si="26"/>
        <v>32</v>
      </c>
      <c r="X86">
        <f t="shared" si="26"/>
        <v>64</v>
      </c>
      <c r="Y86">
        <f t="shared" si="26"/>
        <v>66</v>
      </c>
      <c r="Z86">
        <f t="shared" si="18"/>
        <v>9</v>
      </c>
      <c r="AA86">
        <v>1000000</v>
      </c>
      <c r="AB86">
        <f t="shared" si="27"/>
        <v>0.2</v>
      </c>
      <c r="AC86" t="str">
        <f t="shared" si="28"/>
        <v>invalid</v>
      </c>
      <c r="AE86" s="19" t="s">
        <v>108</v>
      </c>
      <c r="AF86" s="20">
        <v>30</v>
      </c>
      <c r="AG86" s="20">
        <v>32</v>
      </c>
      <c r="AH86" s="20">
        <v>64</v>
      </c>
      <c r="AI86" s="20">
        <v>52</v>
      </c>
      <c r="AJ86" s="20">
        <v>6</v>
      </c>
      <c r="AK86" s="20">
        <v>1000000</v>
      </c>
      <c r="AQ86">
        <f t="shared" si="16"/>
        <v>52</v>
      </c>
      <c r="AR86">
        <f t="shared" si="16"/>
        <v>1</v>
      </c>
      <c r="AS86">
        <f t="shared" si="16"/>
        <v>1</v>
      </c>
      <c r="AT86">
        <f t="shared" si="16"/>
        <v>30</v>
      </c>
      <c r="AU86">
        <f t="shared" si="15"/>
        <v>76</v>
      </c>
      <c r="AV86">
        <f t="shared" si="17"/>
        <v>1000000</v>
      </c>
      <c r="BB86" s="19" t="s">
        <v>108</v>
      </c>
      <c r="BC86" s="20">
        <v>52</v>
      </c>
      <c r="BD86" s="20">
        <v>1</v>
      </c>
      <c r="BE86" s="20">
        <v>1</v>
      </c>
      <c r="BF86" s="20">
        <v>30</v>
      </c>
      <c r="BG86" s="20">
        <v>76</v>
      </c>
      <c r="BH86" s="20">
        <v>1000000</v>
      </c>
    </row>
    <row r="87" spans="1:60" ht="15" thickBot="1" x14ac:dyDescent="0.35">
      <c r="A87">
        <v>83</v>
      </c>
      <c r="B87">
        <v>29</v>
      </c>
      <c r="C87" t="str">
        <f t="shared" si="19"/>
        <v/>
      </c>
      <c r="D87">
        <f t="shared" si="20"/>
        <v>39.4</v>
      </c>
      <c r="F87" s="13">
        <f>AVERAGE($B$5:$B87)</f>
        <v>50.216867469879517</v>
      </c>
      <c r="G87" s="13">
        <f>AVERAGE($B88:$B$104)</f>
        <v>25.882352941176471</v>
      </c>
      <c r="H87" s="13">
        <f>MAX($B$5:$B87)</f>
        <v>99</v>
      </c>
      <c r="I87" s="13">
        <f>MAX($B88:$B$104)</f>
        <v>30</v>
      </c>
      <c r="J87" s="13">
        <f>MIN($B$5:$B87)</f>
        <v>20</v>
      </c>
      <c r="K87" s="13">
        <f>MIN($B88:$B$104)</f>
        <v>21</v>
      </c>
      <c r="L87" s="13">
        <f>STDEV($B$5:$B87)</f>
        <v>32.143370971082987</v>
      </c>
      <c r="M87" s="13">
        <f>STDEV($B88:$B$104)</f>
        <v>2.976624618195427</v>
      </c>
      <c r="N87" s="13">
        <f>SLOPE($B$5:$B87,$A$5:$A87)</f>
        <v>0.3219638134419211</v>
      </c>
      <c r="O87" s="13">
        <f>SLOPE($B88:$B$104,$A88:$A$104)</f>
        <v>0.22794117647058823</v>
      </c>
      <c r="P87" s="14">
        <f t="shared" si="21"/>
        <v>24.334514528703046</v>
      </c>
      <c r="Q87" s="14">
        <f t="shared" si="22"/>
        <v>69</v>
      </c>
      <c r="R87" s="14">
        <f t="shared" si="23"/>
        <v>1</v>
      </c>
      <c r="S87" s="14">
        <f t="shared" si="24"/>
        <v>29.166746352887561</v>
      </c>
      <c r="T87" s="14">
        <f t="shared" si="25"/>
        <v>9.4022636971332868E-2</v>
      </c>
      <c r="V87">
        <f t="shared" si="26"/>
        <v>37</v>
      </c>
      <c r="W87">
        <f t="shared" si="26"/>
        <v>32</v>
      </c>
      <c r="X87">
        <f t="shared" si="26"/>
        <v>64</v>
      </c>
      <c r="Y87">
        <f t="shared" si="26"/>
        <v>59</v>
      </c>
      <c r="Z87">
        <f t="shared" si="18"/>
        <v>5</v>
      </c>
      <c r="AA87">
        <v>1000000</v>
      </c>
      <c r="AB87">
        <f t="shared" si="27"/>
        <v>13.2</v>
      </c>
      <c r="AC87" t="str">
        <f t="shared" si="28"/>
        <v>invalid</v>
      </c>
      <c r="AE87" s="19" t="s">
        <v>109</v>
      </c>
      <c r="AF87" s="20">
        <v>28</v>
      </c>
      <c r="AG87" s="20">
        <v>32</v>
      </c>
      <c r="AH87" s="20">
        <v>64</v>
      </c>
      <c r="AI87" s="20">
        <v>47</v>
      </c>
      <c r="AJ87" s="20">
        <v>12</v>
      </c>
      <c r="AK87" s="20">
        <v>1000000</v>
      </c>
      <c r="AQ87">
        <f t="shared" si="16"/>
        <v>54</v>
      </c>
      <c r="AR87">
        <f t="shared" si="16"/>
        <v>1</v>
      </c>
      <c r="AS87">
        <f t="shared" si="16"/>
        <v>1</v>
      </c>
      <c r="AT87">
        <f t="shared" si="16"/>
        <v>35</v>
      </c>
      <c r="AU87">
        <f t="shared" si="15"/>
        <v>70</v>
      </c>
      <c r="AV87">
        <f t="shared" si="17"/>
        <v>1000000</v>
      </c>
      <c r="BB87" s="19" t="s">
        <v>109</v>
      </c>
      <c r="BC87" s="20">
        <v>54</v>
      </c>
      <c r="BD87" s="20">
        <v>1</v>
      </c>
      <c r="BE87" s="20">
        <v>1</v>
      </c>
      <c r="BF87" s="20">
        <v>35</v>
      </c>
      <c r="BG87" s="20">
        <v>70</v>
      </c>
      <c r="BH87" s="20">
        <v>1000000</v>
      </c>
    </row>
    <row r="88" spans="1:60" ht="15" thickBot="1" x14ac:dyDescent="0.35">
      <c r="A88">
        <v>84</v>
      </c>
      <c r="B88">
        <v>25</v>
      </c>
      <c r="C88" t="str">
        <f t="shared" si="19"/>
        <v/>
      </c>
      <c r="D88">
        <f t="shared" si="20"/>
        <v>38</v>
      </c>
      <c r="F88" s="13">
        <f>AVERAGE($B$5:$B88)</f>
        <v>49.916666666666664</v>
      </c>
      <c r="G88" s="13">
        <f>AVERAGE($B89:$B$104)</f>
        <v>25.9375</v>
      </c>
      <c r="H88" s="13">
        <f>MAX($B$5:$B88)</f>
        <v>99</v>
      </c>
      <c r="I88" s="13">
        <f>MAX($B89:$B$104)</f>
        <v>30</v>
      </c>
      <c r="J88" s="13">
        <f>MIN($B$5:$B88)</f>
        <v>20</v>
      </c>
      <c r="K88" s="13">
        <f>MIN($B89:$B$104)</f>
        <v>21</v>
      </c>
      <c r="L88" s="13">
        <f>STDEV($B$5:$B88)</f>
        <v>32.06740203216296</v>
      </c>
      <c r="M88" s="13">
        <f>STDEV($B89:$B$104)</f>
        <v>3.0652623596249202</v>
      </c>
      <c r="N88" s="13">
        <f>SLOPE($B$5:$B88,$A$5:$A88)</f>
        <v>0.28940973979953427</v>
      </c>
      <c r="O88" s="13">
        <f>SLOPE($B89:$B$104,$A89:$A$104)</f>
        <v>0.25147058823529411</v>
      </c>
      <c r="P88" s="14">
        <f t="shared" si="21"/>
        <v>23.979166666666664</v>
      </c>
      <c r="Q88" s="14">
        <f t="shared" si="22"/>
        <v>69</v>
      </c>
      <c r="R88" s="14">
        <f t="shared" si="23"/>
        <v>1</v>
      </c>
      <c r="S88" s="14">
        <f t="shared" si="24"/>
        <v>29.002139672538039</v>
      </c>
      <c r="T88" s="14">
        <f t="shared" si="25"/>
        <v>3.7939151564240159E-2</v>
      </c>
      <c r="V88">
        <f t="shared" si="26"/>
        <v>34</v>
      </c>
      <c r="W88">
        <f t="shared" si="26"/>
        <v>32</v>
      </c>
      <c r="X88">
        <f t="shared" si="26"/>
        <v>64</v>
      </c>
      <c r="Y88">
        <f t="shared" si="26"/>
        <v>57</v>
      </c>
      <c r="Z88">
        <f t="shared" si="18"/>
        <v>3</v>
      </c>
      <c r="AA88">
        <v>1000000</v>
      </c>
      <c r="AB88">
        <f t="shared" si="27"/>
        <v>20.2</v>
      </c>
      <c r="AC88" t="str">
        <f t="shared" si="28"/>
        <v>invalid</v>
      </c>
      <c r="AE88" s="19" t="s">
        <v>110</v>
      </c>
      <c r="AF88" s="20">
        <v>27</v>
      </c>
      <c r="AG88" s="20">
        <v>32</v>
      </c>
      <c r="AH88" s="20">
        <v>64</v>
      </c>
      <c r="AI88" s="20">
        <v>45</v>
      </c>
      <c r="AJ88" s="20">
        <v>15</v>
      </c>
      <c r="AK88" s="20">
        <v>1000000</v>
      </c>
      <c r="AQ88">
        <f t="shared" si="16"/>
        <v>55</v>
      </c>
      <c r="AR88">
        <f t="shared" si="16"/>
        <v>1</v>
      </c>
      <c r="AS88">
        <f t="shared" si="16"/>
        <v>1</v>
      </c>
      <c r="AT88">
        <f t="shared" si="16"/>
        <v>37</v>
      </c>
      <c r="AU88">
        <f t="shared" si="15"/>
        <v>67</v>
      </c>
      <c r="AV88">
        <f t="shared" si="17"/>
        <v>1000000</v>
      </c>
      <c r="BB88" s="19" t="s">
        <v>110</v>
      </c>
      <c r="BC88" s="20">
        <v>55</v>
      </c>
      <c r="BD88" s="20">
        <v>1</v>
      </c>
      <c r="BE88" s="20">
        <v>1</v>
      </c>
      <c r="BF88" s="20">
        <v>37</v>
      </c>
      <c r="BG88" s="20">
        <v>67</v>
      </c>
      <c r="BH88" s="20">
        <v>1000000</v>
      </c>
    </row>
    <row r="89" spans="1:60" ht="15" thickBot="1" x14ac:dyDescent="0.35">
      <c r="A89">
        <v>85</v>
      </c>
      <c r="B89">
        <v>23</v>
      </c>
      <c r="C89">
        <f t="shared" si="19"/>
        <v>41.2</v>
      </c>
      <c r="D89">
        <f t="shared" si="20"/>
        <v>36.799999999999997</v>
      </c>
      <c r="F89" s="13">
        <f>AVERAGE($B$5:$B89)</f>
        <v>49.6</v>
      </c>
      <c r="G89" s="13">
        <f>AVERAGE($B90:$B$104)</f>
        <v>26.133333333333333</v>
      </c>
      <c r="H89" s="13">
        <f>MAX($B$5:$B89)</f>
        <v>99</v>
      </c>
      <c r="I89" s="13">
        <f>MAX($B90:$B$104)</f>
        <v>30</v>
      </c>
      <c r="J89" s="13">
        <f>MIN($B$5:$B89)</f>
        <v>20</v>
      </c>
      <c r="K89" s="13">
        <f>MIN($B90:$B$104)</f>
        <v>21</v>
      </c>
      <c r="L89" s="13">
        <f>STDEV($B$5:$B89)</f>
        <v>32.009373627111167</v>
      </c>
      <c r="M89" s="13">
        <f>STDEV($B90:$B$104)</f>
        <v>3.0674947122242653</v>
      </c>
      <c r="N89" s="13">
        <f>SLOPE($B$5:$B89,$A$5:$A89)</f>
        <v>0.25722102794606216</v>
      </c>
      <c r="O89" s="13">
        <f>SLOPE($B90:$B$104,$A90:$A$104)</f>
        <v>0.22142857142857142</v>
      </c>
      <c r="P89" s="14">
        <f t="shared" si="21"/>
        <v>23.466666666666669</v>
      </c>
      <c r="Q89" s="14">
        <f t="shared" si="22"/>
        <v>69</v>
      </c>
      <c r="R89" s="14">
        <f t="shared" si="23"/>
        <v>1</v>
      </c>
      <c r="S89" s="14">
        <f t="shared" si="24"/>
        <v>28.9418789148869</v>
      </c>
      <c r="T89" s="14">
        <f t="shared" si="25"/>
        <v>3.5792456517490745E-2</v>
      </c>
      <c r="V89">
        <f t="shared" si="26"/>
        <v>31</v>
      </c>
      <c r="W89">
        <f t="shared" si="26"/>
        <v>32</v>
      </c>
      <c r="X89">
        <f t="shared" si="26"/>
        <v>64</v>
      </c>
      <c r="Y89">
        <f t="shared" si="26"/>
        <v>55</v>
      </c>
      <c r="Z89">
        <f t="shared" si="18"/>
        <v>2</v>
      </c>
      <c r="AA89">
        <v>1000000</v>
      </c>
      <c r="AB89">
        <f t="shared" si="27"/>
        <v>41.2</v>
      </c>
      <c r="AC89" t="str">
        <f t="shared" si="28"/>
        <v>valid</v>
      </c>
      <c r="AE89" s="19" t="s">
        <v>111</v>
      </c>
      <c r="AF89" s="20">
        <v>26</v>
      </c>
      <c r="AG89" s="20">
        <v>32</v>
      </c>
      <c r="AH89" s="20">
        <v>64</v>
      </c>
      <c r="AI89" s="20">
        <v>43</v>
      </c>
      <c r="AJ89" s="20">
        <v>14</v>
      </c>
      <c r="AK89" s="20">
        <v>1000000</v>
      </c>
      <c r="AQ89">
        <f t="shared" si="16"/>
        <v>56</v>
      </c>
      <c r="AR89">
        <f t="shared" si="16"/>
        <v>1</v>
      </c>
      <c r="AS89">
        <f t="shared" si="16"/>
        <v>1</v>
      </c>
      <c r="AT89">
        <f t="shared" si="16"/>
        <v>39</v>
      </c>
      <c r="AU89">
        <f t="shared" si="15"/>
        <v>68</v>
      </c>
      <c r="AV89">
        <f t="shared" si="17"/>
        <v>1000000</v>
      </c>
      <c r="BB89" s="19" t="s">
        <v>111</v>
      </c>
      <c r="BC89" s="20">
        <v>56</v>
      </c>
      <c r="BD89" s="20">
        <v>1</v>
      </c>
      <c r="BE89" s="20">
        <v>1</v>
      </c>
      <c r="BF89" s="20">
        <v>39</v>
      </c>
      <c r="BG89" s="20">
        <v>68</v>
      </c>
      <c r="BH89" s="20">
        <v>1000000</v>
      </c>
    </row>
    <row r="90" spans="1:60" ht="15" thickBot="1" x14ac:dyDescent="0.35">
      <c r="A90">
        <v>86</v>
      </c>
      <c r="B90">
        <v>29</v>
      </c>
      <c r="C90">
        <f t="shared" si="19"/>
        <v>41.2</v>
      </c>
      <c r="D90">
        <f t="shared" si="20"/>
        <v>36.799999999999997</v>
      </c>
      <c r="E90">
        <f t="shared" si="29"/>
        <v>0</v>
      </c>
      <c r="F90" s="13">
        <f>AVERAGE($B$5:$B90)</f>
        <v>49.360465116279073</v>
      </c>
      <c r="G90" s="13">
        <f>AVERAGE($B91:$B$104)</f>
        <v>25.928571428571427</v>
      </c>
      <c r="H90" s="13">
        <f>MAX($B$5:$B90)</f>
        <v>99</v>
      </c>
      <c r="I90" s="13">
        <f>MAX($B91:$B$104)</f>
        <v>30</v>
      </c>
      <c r="J90" s="13">
        <f>MIN($B$5:$B90)</f>
        <v>20</v>
      </c>
      <c r="K90" s="13">
        <f>MIN($B91:$B$104)</f>
        <v>21</v>
      </c>
      <c r="L90" s="13">
        <f>STDEV($B$5:$B90)</f>
        <v>31.897967034869048</v>
      </c>
      <c r="M90" s="13">
        <f>STDEV($B91:$B$104)</f>
        <v>3.0750681221793927</v>
      </c>
      <c r="N90" s="13">
        <f>SLOPE($B$5:$B90,$A$5:$A90)</f>
        <v>0.23183169017406483</v>
      </c>
      <c r="O90" s="13">
        <f>SLOPE($B91:$B$104,$A91:$A$104)</f>
        <v>0.36703296703296701</v>
      </c>
      <c r="P90" s="14">
        <f t="shared" si="21"/>
        <v>23.431893687707646</v>
      </c>
      <c r="Q90" s="14">
        <f t="shared" si="22"/>
        <v>69</v>
      </c>
      <c r="R90" s="14">
        <f t="shared" si="23"/>
        <v>1</v>
      </c>
      <c r="S90" s="14">
        <f t="shared" si="24"/>
        <v>28.822898912689656</v>
      </c>
      <c r="T90" s="14">
        <f t="shared" si="25"/>
        <v>0.13520127685890218</v>
      </c>
      <c r="V90">
        <f t="shared" si="26"/>
        <v>30</v>
      </c>
      <c r="W90">
        <f t="shared" si="26"/>
        <v>32</v>
      </c>
      <c r="X90">
        <f t="shared" si="26"/>
        <v>64</v>
      </c>
      <c r="Y90">
        <f t="shared" si="26"/>
        <v>52</v>
      </c>
      <c r="Z90">
        <f t="shared" si="18"/>
        <v>6</v>
      </c>
      <c r="AA90">
        <v>1000000</v>
      </c>
      <c r="AB90">
        <f t="shared" si="27"/>
        <v>41.2</v>
      </c>
      <c r="AC90" t="str">
        <f t="shared" si="28"/>
        <v>valid</v>
      </c>
      <c r="AE90" s="19" t="s">
        <v>112</v>
      </c>
      <c r="AF90" s="20">
        <v>24</v>
      </c>
      <c r="AG90" s="20">
        <v>32</v>
      </c>
      <c r="AH90" s="20">
        <v>64</v>
      </c>
      <c r="AI90" s="20">
        <v>41</v>
      </c>
      <c r="AJ90" s="20">
        <v>13</v>
      </c>
      <c r="AK90" s="20">
        <v>1000000</v>
      </c>
      <c r="AQ90">
        <f t="shared" si="16"/>
        <v>58</v>
      </c>
      <c r="AR90">
        <f t="shared" si="16"/>
        <v>1</v>
      </c>
      <c r="AS90">
        <f t="shared" si="16"/>
        <v>1</v>
      </c>
      <c r="AT90">
        <f t="shared" si="16"/>
        <v>41</v>
      </c>
      <c r="AU90">
        <f t="shared" si="15"/>
        <v>69</v>
      </c>
      <c r="AV90">
        <f t="shared" si="17"/>
        <v>1000000</v>
      </c>
      <c r="BB90" s="19" t="s">
        <v>112</v>
      </c>
      <c r="BC90" s="20">
        <v>58</v>
      </c>
      <c r="BD90" s="20">
        <v>1</v>
      </c>
      <c r="BE90" s="20">
        <v>1</v>
      </c>
      <c r="BF90" s="20">
        <v>41</v>
      </c>
      <c r="BG90" s="20">
        <v>69</v>
      </c>
      <c r="BH90" s="20">
        <v>1000000</v>
      </c>
    </row>
    <row r="91" spans="1:60" ht="18.600000000000001" thickBot="1" x14ac:dyDescent="0.35">
      <c r="A91">
        <v>87</v>
      </c>
      <c r="B91">
        <v>26</v>
      </c>
      <c r="C91">
        <f t="shared" si="19"/>
        <v>42.2</v>
      </c>
      <c r="D91">
        <f t="shared" si="20"/>
        <v>36.6</v>
      </c>
      <c r="E91">
        <f t="shared" si="29"/>
        <v>0.57735026918962584</v>
      </c>
      <c r="F91" s="13">
        <f>AVERAGE($B$5:$B91)</f>
        <v>49.091954022988503</v>
      </c>
      <c r="G91" s="13">
        <f>AVERAGE($B92:$B$104)</f>
        <v>25.923076923076923</v>
      </c>
      <c r="H91" s="13">
        <f>MAX($B$5:$B91)</f>
        <v>99</v>
      </c>
      <c r="I91" s="13">
        <f>MAX($B92:$B$104)</f>
        <v>30</v>
      </c>
      <c r="J91" s="13">
        <f>MIN($B$5:$B91)</f>
        <v>20</v>
      </c>
      <c r="K91" s="13">
        <f>MIN($B92:$B$104)</f>
        <v>21</v>
      </c>
      <c r="L91" s="13">
        <f>STDEV($B$5:$B91)</f>
        <v>31.810716412799255</v>
      </c>
      <c r="M91" s="13">
        <f>STDEV($B92:$B$104)</f>
        <v>3.2005608482873256</v>
      </c>
      <c r="N91" s="13">
        <f>SLOPE($B$5:$B91,$A$5:$A91)</f>
        <v>0.2056207625574106</v>
      </c>
      <c r="O91" s="13">
        <f>SLOPE($B92:$B$104,$A92:$A$104)</f>
        <v>0.46153846153846168</v>
      </c>
      <c r="P91" s="14">
        <f t="shared" si="21"/>
        <v>23.16887709991158</v>
      </c>
      <c r="Q91" s="14">
        <f t="shared" si="22"/>
        <v>69</v>
      </c>
      <c r="R91" s="14">
        <f t="shared" si="23"/>
        <v>1</v>
      </c>
      <c r="S91" s="14">
        <f t="shared" si="24"/>
        <v>28.610155564511931</v>
      </c>
      <c r="T91" s="14">
        <f t="shared" si="25"/>
        <v>0.2559176989810511</v>
      </c>
      <c r="V91">
        <f t="shared" si="26"/>
        <v>28</v>
      </c>
      <c r="W91">
        <f t="shared" si="26"/>
        <v>32</v>
      </c>
      <c r="X91">
        <f t="shared" si="26"/>
        <v>64</v>
      </c>
      <c r="Y91">
        <f t="shared" si="26"/>
        <v>47</v>
      </c>
      <c r="Z91">
        <f t="shared" si="18"/>
        <v>12</v>
      </c>
      <c r="AA91">
        <v>1000000</v>
      </c>
      <c r="AB91">
        <f t="shared" si="27"/>
        <v>42.2</v>
      </c>
      <c r="AC91" t="str">
        <f t="shared" si="28"/>
        <v>valid</v>
      </c>
      <c r="AE91" s="15"/>
      <c r="BB91" s="15"/>
    </row>
    <row r="92" spans="1:60" ht="15" thickBot="1" x14ac:dyDescent="0.35">
      <c r="A92">
        <v>88</v>
      </c>
      <c r="B92">
        <v>23</v>
      </c>
      <c r="C92">
        <f t="shared" si="19"/>
        <v>42.2</v>
      </c>
      <c r="D92">
        <f t="shared" si="20"/>
        <v>36.6</v>
      </c>
      <c r="E92">
        <f t="shared" si="29"/>
        <v>0.57735026918962584</v>
      </c>
      <c r="F92" s="13">
        <f>AVERAGE($B$5:$B92)</f>
        <v>48.795454545454547</v>
      </c>
      <c r="G92" s="13">
        <f>AVERAGE($B93:$B$104)</f>
        <v>26.166666666666668</v>
      </c>
      <c r="H92" s="13">
        <f>MAX($B$5:$B92)</f>
        <v>99</v>
      </c>
      <c r="I92" s="13">
        <f>MAX($B93:$B$104)</f>
        <v>30</v>
      </c>
      <c r="J92" s="13">
        <f>MIN($B$5:$B92)</f>
        <v>20</v>
      </c>
      <c r="K92" s="13">
        <f>MIN($B93:$B$104)</f>
        <v>21</v>
      </c>
      <c r="L92" s="13">
        <f>STDEV($B$5:$B92)</f>
        <v>31.749435361404853</v>
      </c>
      <c r="M92" s="13">
        <f>STDEV($B93:$B$104)</f>
        <v>3.21455025366431</v>
      </c>
      <c r="N92" s="13">
        <f>SLOPE($B$5:$B92,$A$5:$A92)</f>
        <v>0.1787009967947589</v>
      </c>
      <c r="O92" s="13">
        <f>SLOPE($B93:$B$104,$A93:$A$104)</f>
        <v>0.45454545454545453</v>
      </c>
      <c r="P92" s="14">
        <f t="shared" si="21"/>
        <v>22.628787878787879</v>
      </c>
      <c r="Q92" s="14">
        <f t="shared" si="22"/>
        <v>69</v>
      </c>
      <c r="R92" s="14">
        <f t="shared" si="23"/>
        <v>1</v>
      </c>
      <c r="S92" s="14">
        <f t="shared" si="24"/>
        <v>28.534885107740543</v>
      </c>
      <c r="T92" s="14">
        <f t="shared" si="25"/>
        <v>0.27584445775069566</v>
      </c>
      <c r="V92">
        <f t="shared" si="26"/>
        <v>27</v>
      </c>
      <c r="W92">
        <f t="shared" si="26"/>
        <v>32</v>
      </c>
      <c r="X92">
        <f t="shared" si="26"/>
        <v>64</v>
      </c>
      <c r="Y92">
        <f t="shared" si="26"/>
        <v>45</v>
      </c>
      <c r="Z92">
        <f t="shared" si="18"/>
        <v>15</v>
      </c>
      <c r="AA92">
        <v>1000000</v>
      </c>
      <c r="AB92">
        <f t="shared" si="27"/>
        <v>42.2</v>
      </c>
      <c r="AC92" t="str">
        <f t="shared" si="28"/>
        <v>valid</v>
      </c>
      <c r="AE92" s="19" t="s">
        <v>113</v>
      </c>
      <c r="AF92" s="19" t="s">
        <v>26</v>
      </c>
      <c r="AG92" s="19" t="s">
        <v>27</v>
      </c>
      <c r="AH92" s="19" t="s">
        <v>28</v>
      </c>
      <c r="AI92" s="19" t="s">
        <v>29</v>
      </c>
      <c r="AJ92" s="19" t="s">
        <v>30</v>
      </c>
      <c r="BB92" s="19" t="s">
        <v>113</v>
      </c>
      <c r="BC92" s="19" t="s">
        <v>26</v>
      </c>
      <c r="BD92" s="19" t="s">
        <v>27</v>
      </c>
      <c r="BE92" s="19" t="s">
        <v>28</v>
      </c>
      <c r="BF92" s="19" t="s">
        <v>29</v>
      </c>
      <c r="BG92" s="19" t="s">
        <v>30</v>
      </c>
    </row>
    <row r="93" spans="1:60" ht="20.399999999999999" thickBot="1" x14ac:dyDescent="0.35">
      <c r="A93">
        <v>89</v>
      </c>
      <c r="B93">
        <v>23</v>
      </c>
      <c r="C93">
        <f t="shared" si="19"/>
        <v>46.2</v>
      </c>
      <c r="D93">
        <f t="shared" si="20"/>
        <v>35.799999999999997</v>
      </c>
      <c r="E93">
        <f t="shared" si="29"/>
        <v>2.3094010767585029</v>
      </c>
      <c r="F93" s="13">
        <f>AVERAGE($B$5:$B93)</f>
        <v>48.50561797752809</v>
      </c>
      <c r="G93" s="13">
        <f>AVERAGE($B94:$B$104)</f>
        <v>26.454545454545453</v>
      </c>
      <c r="H93" s="13">
        <f>MAX($B$5:$B93)</f>
        <v>99</v>
      </c>
      <c r="I93" s="13">
        <f>MAX($B94:$B$104)</f>
        <v>30</v>
      </c>
      <c r="J93" s="13">
        <f>MIN($B$5:$B93)</f>
        <v>20</v>
      </c>
      <c r="K93" s="13">
        <f>MIN($B94:$B$104)</f>
        <v>21</v>
      </c>
      <c r="L93" s="13">
        <f>STDEV($B$5:$B93)</f>
        <v>31.686720618174082</v>
      </c>
      <c r="M93" s="13">
        <f>STDEV($B94:$B$104)</f>
        <v>3.2051095570553119</v>
      </c>
      <c r="N93" s="13">
        <f>SLOPE($B$5:$B93,$A$5:$A93)</f>
        <v>0.15342185903983663</v>
      </c>
      <c r="O93" s="13">
        <f>SLOPE($B94:$B$104,$A94:$A$104)</f>
        <v>0.41818181818181815</v>
      </c>
      <c r="P93" s="14">
        <f t="shared" si="21"/>
        <v>22.051072522982636</v>
      </c>
      <c r="Q93" s="14">
        <f t="shared" si="22"/>
        <v>69</v>
      </c>
      <c r="R93" s="14">
        <f t="shared" si="23"/>
        <v>1</v>
      </c>
      <c r="S93" s="14">
        <f t="shared" si="24"/>
        <v>28.48161106111877</v>
      </c>
      <c r="T93" s="14">
        <f t="shared" si="25"/>
        <v>0.26475995914198153</v>
      </c>
      <c r="V93">
        <f t="shared" si="26"/>
        <v>26</v>
      </c>
      <c r="W93">
        <f t="shared" si="26"/>
        <v>32</v>
      </c>
      <c r="X93">
        <f t="shared" si="26"/>
        <v>64</v>
      </c>
      <c r="Y93">
        <f t="shared" si="26"/>
        <v>43</v>
      </c>
      <c r="Z93">
        <f t="shared" si="18"/>
        <v>14</v>
      </c>
      <c r="AA93">
        <v>1000000</v>
      </c>
      <c r="AB93">
        <f t="shared" si="27"/>
        <v>46.2</v>
      </c>
      <c r="AC93" t="str">
        <f t="shared" si="28"/>
        <v>valid</v>
      </c>
      <c r="AE93" s="19" t="s">
        <v>114</v>
      </c>
      <c r="AF93" s="20" t="s">
        <v>798</v>
      </c>
      <c r="AG93" s="20" t="s">
        <v>799</v>
      </c>
      <c r="AH93" s="20" t="s">
        <v>116</v>
      </c>
      <c r="AI93" s="20" t="s">
        <v>800</v>
      </c>
      <c r="AJ93" s="20" t="s">
        <v>801</v>
      </c>
      <c r="BB93" s="19" t="s">
        <v>114</v>
      </c>
      <c r="BC93" s="20" t="s">
        <v>1180</v>
      </c>
      <c r="BD93" s="20" t="s">
        <v>1181</v>
      </c>
      <c r="BE93" s="20" t="s">
        <v>1182</v>
      </c>
      <c r="BF93" s="20" t="s">
        <v>1183</v>
      </c>
      <c r="BG93" s="20" t="s">
        <v>1184</v>
      </c>
    </row>
    <row r="94" spans="1:60" ht="20.399999999999999" thickBot="1" x14ac:dyDescent="0.35">
      <c r="A94">
        <v>90</v>
      </c>
      <c r="B94">
        <v>24</v>
      </c>
      <c r="C94">
        <f t="shared" si="19"/>
        <v>51.2</v>
      </c>
      <c r="D94">
        <f t="shared" si="20"/>
        <v>34.799999999999997</v>
      </c>
      <c r="E94">
        <f t="shared" si="29"/>
        <v>4.5092497528228943</v>
      </c>
      <c r="F94" s="13">
        <f>AVERAGE($B$5:$B94)</f>
        <v>48.233333333333334</v>
      </c>
      <c r="G94" s="13">
        <f>AVERAGE($B95:$B$104)</f>
        <v>26.7</v>
      </c>
      <c r="H94" s="13">
        <f>MAX($B$5:$B94)</f>
        <v>99</v>
      </c>
      <c r="I94" s="13">
        <f>MAX($B95:$B$104)</f>
        <v>30</v>
      </c>
      <c r="J94" s="13">
        <f>MIN($B$5:$B94)</f>
        <v>20</v>
      </c>
      <c r="K94" s="13">
        <f>MIN($B95:$B$104)</f>
        <v>21</v>
      </c>
      <c r="L94" s="13">
        <f>STDEV($B$5:$B94)</f>
        <v>31.613910321924692</v>
      </c>
      <c r="M94" s="13">
        <f>STDEV($B95:$B$104)</f>
        <v>3.2676869155073316</v>
      </c>
      <c r="N94" s="13">
        <f>SLOPE($B$5:$B94,$A$5:$A94)</f>
        <v>0.13041116187183605</v>
      </c>
      <c r="O94" s="13">
        <f>SLOPE($B95:$B$104,$A95:$A$104)</f>
        <v>0.39393939393939392</v>
      </c>
      <c r="P94" s="14">
        <f t="shared" si="21"/>
        <v>21.533333333333335</v>
      </c>
      <c r="Q94" s="14">
        <f t="shared" si="22"/>
        <v>69</v>
      </c>
      <c r="R94" s="14">
        <f t="shared" si="23"/>
        <v>1</v>
      </c>
      <c r="S94" s="14">
        <f t="shared" si="24"/>
        <v>28.346223406417359</v>
      </c>
      <c r="T94" s="14">
        <f t="shared" si="25"/>
        <v>0.26352823206755788</v>
      </c>
      <c r="V94">
        <f t="shared" si="26"/>
        <v>24</v>
      </c>
      <c r="W94">
        <f t="shared" si="26"/>
        <v>32</v>
      </c>
      <c r="X94">
        <f t="shared" si="26"/>
        <v>64</v>
      </c>
      <c r="Y94">
        <f t="shared" si="26"/>
        <v>41</v>
      </c>
      <c r="Z94">
        <f t="shared" si="18"/>
        <v>13</v>
      </c>
      <c r="AA94">
        <v>1000000</v>
      </c>
      <c r="AB94">
        <f t="shared" si="27"/>
        <v>51.2</v>
      </c>
      <c r="AC94" t="str">
        <f t="shared" si="28"/>
        <v>valid</v>
      </c>
      <c r="AE94" s="19" t="s">
        <v>120</v>
      </c>
      <c r="AF94" s="20" t="s">
        <v>802</v>
      </c>
      <c r="AG94" s="20" t="s">
        <v>122</v>
      </c>
      <c r="AH94" s="20" t="s">
        <v>122</v>
      </c>
      <c r="AI94" s="20" t="s">
        <v>803</v>
      </c>
      <c r="AJ94" s="20" t="s">
        <v>804</v>
      </c>
      <c r="BB94" s="19" t="s">
        <v>120</v>
      </c>
      <c r="BC94" s="20" t="s">
        <v>1185</v>
      </c>
      <c r="BD94" s="20" t="s">
        <v>1186</v>
      </c>
      <c r="BE94" s="20" t="s">
        <v>1187</v>
      </c>
      <c r="BF94" s="20" t="s">
        <v>1188</v>
      </c>
      <c r="BG94" s="20" t="s">
        <v>1189</v>
      </c>
    </row>
    <row r="95" spans="1:60" ht="20.399999999999999" thickBot="1" x14ac:dyDescent="0.35">
      <c r="A95">
        <v>91</v>
      </c>
      <c r="B95">
        <v>27</v>
      </c>
      <c r="P95" s="14">
        <f t="shared" si="21"/>
        <v>0</v>
      </c>
      <c r="Q95" s="14">
        <f t="shared" si="22"/>
        <v>0</v>
      </c>
      <c r="R95" s="14">
        <f t="shared" si="23"/>
        <v>0</v>
      </c>
      <c r="S95" s="14">
        <f t="shared" si="24"/>
        <v>0</v>
      </c>
      <c r="T95" s="14">
        <f t="shared" si="25"/>
        <v>0</v>
      </c>
      <c r="AE95" s="19" t="s">
        <v>126</v>
      </c>
      <c r="AF95" s="20" t="s">
        <v>805</v>
      </c>
      <c r="AG95" s="20" t="s">
        <v>128</v>
      </c>
      <c r="AH95" s="20" t="s">
        <v>128</v>
      </c>
      <c r="AI95" s="20" t="s">
        <v>806</v>
      </c>
      <c r="AJ95" s="20" t="s">
        <v>807</v>
      </c>
      <c r="BB95" s="19" t="s">
        <v>126</v>
      </c>
      <c r="BC95" s="20" t="s">
        <v>1190</v>
      </c>
      <c r="BD95" s="20" t="s">
        <v>1191</v>
      </c>
      <c r="BE95" s="20" t="s">
        <v>1192</v>
      </c>
      <c r="BF95" s="20" t="s">
        <v>1193</v>
      </c>
      <c r="BG95" s="20" t="s">
        <v>1194</v>
      </c>
    </row>
    <row r="96" spans="1:60" ht="20.399999999999999" thickBot="1" x14ac:dyDescent="0.35">
      <c r="A96">
        <v>92</v>
      </c>
      <c r="B96">
        <v>29</v>
      </c>
      <c r="P96" s="14">
        <f t="shared" si="21"/>
        <v>0</v>
      </c>
      <c r="Q96" s="14">
        <f t="shared" si="22"/>
        <v>0</v>
      </c>
      <c r="R96" s="14">
        <f t="shared" si="23"/>
        <v>0</v>
      </c>
      <c r="S96" s="14">
        <f t="shared" si="24"/>
        <v>0</v>
      </c>
      <c r="T96" s="14">
        <f t="shared" si="25"/>
        <v>0</v>
      </c>
      <c r="AE96" s="19" t="s">
        <v>132</v>
      </c>
      <c r="AF96" s="20" t="s">
        <v>808</v>
      </c>
      <c r="AG96" s="20" t="s">
        <v>134</v>
      </c>
      <c r="AH96" s="20" t="s">
        <v>134</v>
      </c>
      <c r="AI96" s="20" t="s">
        <v>809</v>
      </c>
      <c r="AJ96" s="20" t="s">
        <v>810</v>
      </c>
      <c r="BB96" s="19" t="s">
        <v>132</v>
      </c>
      <c r="BC96" s="20" t="s">
        <v>1195</v>
      </c>
      <c r="BD96" s="20" t="s">
        <v>1196</v>
      </c>
      <c r="BE96" s="20" t="s">
        <v>1197</v>
      </c>
      <c r="BF96" s="20" t="s">
        <v>1198</v>
      </c>
      <c r="BG96" s="20" t="s">
        <v>1199</v>
      </c>
    </row>
    <row r="97" spans="1:59" ht="20.399999999999999" thickBot="1" x14ac:dyDescent="0.35">
      <c r="A97">
        <v>93</v>
      </c>
      <c r="B97">
        <v>21</v>
      </c>
      <c r="P97" s="14">
        <f t="shared" si="21"/>
        <v>0</v>
      </c>
      <c r="Q97" s="14">
        <f t="shared" si="22"/>
        <v>0</v>
      </c>
      <c r="R97" s="14">
        <f t="shared" si="23"/>
        <v>0</v>
      </c>
      <c r="S97" s="14">
        <f t="shared" si="24"/>
        <v>0</v>
      </c>
      <c r="T97" s="14">
        <f t="shared" si="25"/>
        <v>0</v>
      </c>
      <c r="AE97" s="19" t="s">
        <v>138</v>
      </c>
      <c r="AF97" s="20" t="s">
        <v>811</v>
      </c>
      <c r="AG97" s="20" t="s">
        <v>140</v>
      </c>
      <c r="AH97" s="20" t="s">
        <v>140</v>
      </c>
      <c r="AI97" s="20" t="s">
        <v>812</v>
      </c>
      <c r="AJ97" s="20" t="s">
        <v>813</v>
      </c>
      <c r="BB97" s="19" t="s">
        <v>138</v>
      </c>
      <c r="BC97" s="20" t="s">
        <v>1200</v>
      </c>
      <c r="BD97" s="20" t="s">
        <v>1201</v>
      </c>
      <c r="BE97" s="20" t="s">
        <v>1202</v>
      </c>
      <c r="BF97" s="20" t="s">
        <v>1203</v>
      </c>
      <c r="BG97" s="20" t="s">
        <v>1204</v>
      </c>
    </row>
    <row r="98" spans="1:59" ht="20.399999999999999" thickBot="1" x14ac:dyDescent="0.35">
      <c r="A98">
        <v>94</v>
      </c>
      <c r="B98">
        <v>22</v>
      </c>
      <c r="P98" s="14">
        <f t="shared" si="21"/>
        <v>0</v>
      </c>
      <c r="Q98" s="14">
        <f t="shared" si="22"/>
        <v>0</v>
      </c>
      <c r="R98" s="14">
        <f t="shared" si="23"/>
        <v>0</v>
      </c>
      <c r="S98" s="14">
        <f t="shared" si="24"/>
        <v>0</v>
      </c>
      <c r="T98" s="14">
        <f t="shared" si="25"/>
        <v>0</v>
      </c>
      <c r="AE98" s="19" t="s">
        <v>144</v>
      </c>
      <c r="AF98" s="20" t="s">
        <v>814</v>
      </c>
      <c r="AG98" s="20" t="s">
        <v>146</v>
      </c>
      <c r="AH98" s="20" t="s">
        <v>146</v>
      </c>
      <c r="AI98" s="20" t="s">
        <v>815</v>
      </c>
      <c r="AJ98" s="20" t="s">
        <v>816</v>
      </c>
      <c r="BB98" s="19" t="s">
        <v>144</v>
      </c>
      <c r="BC98" s="20" t="s">
        <v>1205</v>
      </c>
      <c r="BD98" s="20" t="s">
        <v>1206</v>
      </c>
      <c r="BE98" s="20" t="s">
        <v>146</v>
      </c>
      <c r="BF98" s="20" t="s">
        <v>1207</v>
      </c>
      <c r="BG98" s="20" t="s">
        <v>1208</v>
      </c>
    </row>
    <row r="99" spans="1:59" ht="20.399999999999999" thickBot="1" x14ac:dyDescent="0.35">
      <c r="A99">
        <v>95</v>
      </c>
      <c r="B99">
        <v>27</v>
      </c>
      <c r="P99" s="14">
        <f t="shared" si="21"/>
        <v>0</v>
      </c>
      <c r="Q99" s="14">
        <f t="shared" si="22"/>
        <v>0</v>
      </c>
      <c r="R99" s="14">
        <f t="shared" si="23"/>
        <v>0</v>
      </c>
      <c r="S99" s="14">
        <f t="shared" si="24"/>
        <v>0</v>
      </c>
      <c r="T99" s="14">
        <f t="shared" si="25"/>
        <v>0</v>
      </c>
      <c r="AE99" s="19" t="s">
        <v>150</v>
      </c>
      <c r="AF99" s="20" t="s">
        <v>817</v>
      </c>
      <c r="AG99" s="20" t="s">
        <v>152</v>
      </c>
      <c r="AH99" s="20" t="s">
        <v>152</v>
      </c>
      <c r="AI99" s="20" t="s">
        <v>818</v>
      </c>
      <c r="AJ99" s="20" t="s">
        <v>819</v>
      </c>
      <c r="BB99" s="19" t="s">
        <v>150</v>
      </c>
      <c r="BC99" s="20" t="s">
        <v>1209</v>
      </c>
      <c r="BD99" s="20" t="s">
        <v>1210</v>
      </c>
      <c r="BE99" s="20" t="s">
        <v>152</v>
      </c>
      <c r="BF99" s="20" t="s">
        <v>1211</v>
      </c>
      <c r="BG99" s="20" t="s">
        <v>1212</v>
      </c>
    </row>
    <row r="100" spans="1:59" ht="20.399999999999999" thickBot="1" x14ac:dyDescent="0.35">
      <c r="A100">
        <v>96</v>
      </c>
      <c r="B100">
        <v>28</v>
      </c>
      <c r="P100" s="14">
        <f t="shared" si="21"/>
        <v>0</v>
      </c>
      <c r="Q100" s="14">
        <f t="shared" si="22"/>
        <v>0</v>
      </c>
      <c r="R100" s="14">
        <f t="shared" si="23"/>
        <v>0</v>
      </c>
      <c r="S100" s="14">
        <f t="shared" si="24"/>
        <v>0</v>
      </c>
      <c r="T100" s="14">
        <f t="shared" si="25"/>
        <v>0</v>
      </c>
      <c r="AE100" s="19" t="s">
        <v>156</v>
      </c>
      <c r="AF100" s="20" t="s">
        <v>820</v>
      </c>
      <c r="AG100" s="20" t="s">
        <v>158</v>
      </c>
      <c r="AH100" s="20" t="s">
        <v>158</v>
      </c>
      <c r="AI100" s="20" t="s">
        <v>821</v>
      </c>
      <c r="AJ100" s="20" t="s">
        <v>822</v>
      </c>
      <c r="BB100" s="19" t="s">
        <v>156</v>
      </c>
      <c r="BC100" s="20" t="s">
        <v>1213</v>
      </c>
      <c r="BD100" s="20" t="s">
        <v>1214</v>
      </c>
      <c r="BE100" s="20" t="s">
        <v>158</v>
      </c>
      <c r="BF100" s="20" t="s">
        <v>1215</v>
      </c>
      <c r="BG100" s="20" t="s">
        <v>1216</v>
      </c>
    </row>
    <row r="101" spans="1:59" ht="20.399999999999999" thickBot="1" x14ac:dyDescent="0.35">
      <c r="A101">
        <v>97</v>
      </c>
      <c r="B101">
        <v>30</v>
      </c>
      <c r="P101" s="14">
        <f t="shared" si="21"/>
        <v>0</v>
      </c>
      <c r="Q101" s="14">
        <f t="shared" si="22"/>
        <v>0</v>
      </c>
      <c r="R101" s="14">
        <f t="shared" si="23"/>
        <v>0</v>
      </c>
      <c r="S101" s="14">
        <f t="shared" si="24"/>
        <v>0</v>
      </c>
      <c r="T101" s="14">
        <f t="shared" si="25"/>
        <v>0</v>
      </c>
      <c r="AE101" s="19" t="s">
        <v>162</v>
      </c>
      <c r="AF101" s="20" t="s">
        <v>823</v>
      </c>
      <c r="AG101" s="20" t="s">
        <v>164</v>
      </c>
      <c r="AH101" s="20" t="s">
        <v>164</v>
      </c>
      <c r="AI101" s="20" t="s">
        <v>824</v>
      </c>
      <c r="AJ101" s="20" t="s">
        <v>825</v>
      </c>
      <c r="BB101" s="19" t="s">
        <v>162</v>
      </c>
      <c r="BC101" s="20" t="s">
        <v>1217</v>
      </c>
      <c r="BD101" s="20" t="s">
        <v>1218</v>
      </c>
      <c r="BE101" s="20" t="s">
        <v>164</v>
      </c>
      <c r="BF101" s="20" t="s">
        <v>1219</v>
      </c>
      <c r="BG101" s="20" t="s">
        <v>1220</v>
      </c>
    </row>
    <row r="102" spans="1:59" ht="20.399999999999999" thickBot="1" x14ac:dyDescent="0.35">
      <c r="A102">
        <v>98</v>
      </c>
      <c r="B102">
        <v>24</v>
      </c>
      <c r="P102" s="14">
        <f t="shared" si="21"/>
        <v>0</v>
      </c>
      <c r="Q102" s="14">
        <f t="shared" si="22"/>
        <v>0</v>
      </c>
      <c r="R102" s="14">
        <f t="shared" si="23"/>
        <v>0</v>
      </c>
      <c r="S102" s="14">
        <f t="shared" si="24"/>
        <v>0</v>
      </c>
      <c r="T102" s="14">
        <f t="shared" si="25"/>
        <v>0</v>
      </c>
      <c r="AE102" s="19" t="s">
        <v>168</v>
      </c>
      <c r="AF102" s="20" t="s">
        <v>826</v>
      </c>
      <c r="AG102" s="20" t="s">
        <v>170</v>
      </c>
      <c r="AH102" s="20" t="s">
        <v>170</v>
      </c>
      <c r="AI102" s="20" t="s">
        <v>827</v>
      </c>
      <c r="AJ102" s="20" t="s">
        <v>828</v>
      </c>
      <c r="BB102" s="19" t="s">
        <v>168</v>
      </c>
      <c r="BC102" s="20" t="s">
        <v>1221</v>
      </c>
      <c r="BD102" s="20" t="s">
        <v>1222</v>
      </c>
      <c r="BE102" s="20" t="s">
        <v>170</v>
      </c>
      <c r="BF102" s="20" t="s">
        <v>1223</v>
      </c>
      <c r="BG102" s="20" t="s">
        <v>1224</v>
      </c>
    </row>
    <row r="103" spans="1:59" ht="20.399999999999999" thickBot="1" x14ac:dyDescent="0.35">
      <c r="A103">
        <v>99</v>
      </c>
      <c r="B103">
        <v>30</v>
      </c>
      <c r="P103" s="14">
        <f t="shared" si="21"/>
        <v>0</v>
      </c>
      <c r="Q103" s="14">
        <f t="shared" si="22"/>
        <v>0</v>
      </c>
      <c r="R103" s="14">
        <f t="shared" si="23"/>
        <v>0</v>
      </c>
      <c r="S103" s="14">
        <f t="shared" si="24"/>
        <v>0</v>
      </c>
      <c r="T103" s="14">
        <f t="shared" si="25"/>
        <v>0</v>
      </c>
      <c r="AE103" s="19" t="s">
        <v>174</v>
      </c>
      <c r="AF103" s="20" t="s">
        <v>829</v>
      </c>
      <c r="AG103" s="20" t="s">
        <v>176</v>
      </c>
      <c r="AH103" s="20" t="s">
        <v>176</v>
      </c>
      <c r="AI103" s="20" t="s">
        <v>830</v>
      </c>
      <c r="AJ103" s="20" t="s">
        <v>831</v>
      </c>
      <c r="BB103" s="19" t="s">
        <v>174</v>
      </c>
      <c r="BC103" s="20" t="s">
        <v>1225</v>
      </c>
      <c r="BD103" s="20" t="s">
        <v>1226</v>
      </c>
      <c r="BE103" s="20" t="s">
        <v>176</v>
      </c>
      <c r="BF103" s="20" t="s">
        <v>1227</v>
      </c>
      <c r="BG103" s="20" t="s">
        <v>1228</v>
      </c>
    </row>
    <row r="104" spans="1:59" ht="20.399999999999999" thickBot="1" x14ac:dyDescent="0.35">
      <c r="A104">
        <v>100</v>
      </c>
      <c r="B104">
        <v>29</v>
      </c>
      <c r="P104" s="14">
        <f t="shared" si="21"/>
        <v>0</v>
      </c>
      <c r="Q104" s="14">
        <f t="shared" si="22"/>
        <v>0</v>
      </c>
      <c r="R104" s="14">
        <f t="shared" si="23"/>
        <v>0</v>
      </c>
      <c r="S104" s="14">
        <f t="shared" si="24"/>
        <v>0</v>
      </c>
      <c r="T104" s="14">
        <f t="shared" si="25"/>
        <v>0</v>
      </c>
      <c r="AE104" s="19" t="s">
        <v>180</v>
      </c>
      <c r="AF104" s="20" t="s">
        <v>832</v>
      </c>
      <c r="AG104" s="20" t="s">
        <v>182</v>
      </c>
      <c r="AH104" s="20" t="s">
        <v>182</v>
      </c>
      <c r="AI104" s="20" t="s">
        <v>833</v>
      </c>
      <c r="AJ104" s="20" t="s">
        <v>834</v>
      </c>
      <c r="BB104" s="19" t="s">
        <v>180</v>
      </c>
      <c r="BC104" s="20" t="s">
        <v>1229</v>
      </c>
      <c r="BD104" s="20" t="s">
        <v>1230</v>
      </c>
      <c r="BE104" s="20" t="s">
        <v>182</v>
      </c>
      <c r="BF104" s="20" t="s">
        <v>1231</v>
      </c>
      <c r="BG104" s="20" t="s">
        <v>1232</v>
      </c>
    </row>
    <row r="105" spans="1:59" ht="20.399999999999999" thickBot="1" x14ac:dyDescent="0.35">
      <c r="AE105" s="19" t="s">
        <v>186</v>
      </c>
      <c r="AF105" s="20" t="s">
        <v>835</v>
      </c>
      <c r="AG105" s="20" t="s">
        <v>188</v>
      </c>
      <c r="AH105" s="20" t="s">
        <v>188</v>
      </c>
      <c r="AI105" s="20" t="s">
        <v>836</v>
      </c>
      <c r="AJ105" s="20" t="s">
        <v>837</v>
      </c>
      <c r="BB105" s="19" t="s">
        <v>186</v>
      </c>
      <c r="BC105" s="20" t="s">
        <v>1233</v>
      </c>
      <c r="BD105" s="20" t="s">
        <v>1234</v>
      </c>
      <c r="BE105" s="20" t="s">
        <v>188</v>
      </c>
      <c r="BF105" s="20" t="s">
        <v>1235</v>
      </c>
      <c r="BG105" s="20" t="s">
        <v>1236</v>
      </c>
    </row>
    <row r="106" spans="1:59" ht="20.399999999999999" thickBot="1" x14ac:dyDescent="0.35">
      <c r="AE106" s="19" t="s">
        <v>192</v>
      </c>
      <c r="AF106" s="20" t="s">
        <v>838</v>
      </c>
      <c r="AG106" s="20" t="s">
        <v>194</v>
      </c>
      <c r="AH106" s="20" t="s">
        <v>194</v>
      </c>
      <c r="AI106" s="20" t="s">
        <v>839</v>
      </c>
      <c r="AJ106" s="20" t="s">
        <v>840</v>
      </c>
      <c r="BB106" s="19" t="s">
        <v>192</v>
      </c>
      <c r="BC106" s="20" t="s">
        <v>1237</v>
      </c>
      <c r="BD106" s="20" t="s">
        <v>1238</v>
      </c>
      <c r="BE106" s="20" t="s">
        <v>194</v>
      </c>
      <c r="BF106" s="20" t="s">
        <v>1239</v>
      </c>
      <c r="BG106" s="20" t="s">
        <v>1240</v>
      </c>
    </row>
    <row r="107" spans="1:59" ht="20.399999999999999" thickBot="1" x14ac:dyDescent="0.35">
      <c r="AE107" s="19" t="s">
        <v>198</v>
      </c>
      <c r="AF107" s="20" t="s">
        <v>841</v>
      </c>
      <c r="AG107" s="20" t="s">
        <v>200</v>
      </c>
      <c r="AH107" s="20" t="s">
        <v>200</v>
      </c>
      <c r="AI107" s="20" t="s">
        <v>842</v>
      </c>
      <c r="AJ107" s="20" t="s">
        <v>843</v>
      </c>
      <c r="BB107" s="19" t="s">
        <v>198</v>
      </c>
      <c r="BC107" s="20" t="s">
        <v>1241</v>
      </c>
      <c r="BD107" s="20" t="s">
        <v>1242</v>
      </c>
      <c r="BE107" s="20" t="s">
        <v>200</v>
      </c>
      <c r="BF107" s="20" t="s">
        <v>1243</v>
      </c>
      <c r="BG107" s="20" t="s">
        <v>1244</v>
      </c>
    </row>
    <row r="108" spans="1:59" ht="20.399999999999999" thickBot="1" x14ac:dyDescent="0.35">
      <c r="AE108" s="19" t="s">
        <v>204</v>
      </c>
      <c r="AF108" s="20" t="s">
        <v>844</v>
      </c>
      <c r="AG108" s="20" t="s">
        <v>206</v>
      </c>
      <c r="AH108" s="20" t="s">
        <v>206</v>
      </c>
      <c r="AI108" s="20" t="s">
        <v>845</v>
      </c>
      <c r="AJ108" s="20" t="s">
        <v>846</v>
      </c>
      <c r="BB108" s="19" t="s">
        <v>204</v>
      </c>
      <c r="BC108" s="20" t="s">
        <v>1245</v>
      </c>
      <c r="BD108" s="20" t="s">
        <v>1246</v>
      </c>
      <c r="BE108" s="20" t="s">
        <v>206</v>
      </c>
      <c r="BF108" s="20" t="s">
        <v>1247</v>
      </c>
      <c r="BG108" s="20" t="s">
        <v>1248</v>
      </c>
    </row>
    <row r="109" spans="1:59" ht="20.399999999999999" thickBot="1" x14ac:dyDescent="0.35">
      <c r="AE109" s="19" t="s">
        <v>210</v>
      </c>
      <c r="AF109" s="20" t="s">
        <v>847</v>
      </c>
      <c r="AG109" s="20" t="s">
        <v>212</v>
      </c>
      <c r="AH109" s="20" t="s">
        <v>212</v>
      </c>
      <c r="AI109" s="20" t="s">
        <v>848</v>
      </c>
      <c r="AJ109" s="20" t="s">
        <v>849</v>
      </c>
      <c r="BB109" s="19" t="s">
        <v>210</v>
      </c>
      <c r="BC109" s="20" t="s">
        <v>1249</v>
      </c>
      <c r="BD109" s="20" t="s">
        <v>1250</v>
      </c>
      <c r="BE109" s="20" t="s">
        <v>212</v>
      </c>
      <c r="BF109" s="20" t="s">
        <v>1251</v>
      </c>
      <c r="BG109" s="20" t="s">
        <v>1252</v>
      </c>
    </row>
    <row r="110" spans="1:59" ht="20.399999999999999" thickBot="1" x14ac:dyDescent="0.35">
      <c r="AE110" s="19" t="s">
        <v>216</v>
      </c>
      <c r="AF110" s="20" t="s">
        <v>850</v>
      </c>
      <c r="AG110" s="20" t="s">
        <v>218</v>
      </c>
      <c r="AH110" s="20" t="s">
        <v>218</v>
      </c>
      <c r="AI110" s="20" t="s">
        <v>851</v>
      </c>
      <c r="AJ110" s="20" t="s">
        <v>852</v>
      </c>
      <c r="BB110" s="19" t="s">
        <v>216</v>
      </c>
      <c r="BC110" s="20" t="s">
        <v>1253</v>
      </c>
      <c r="BD110" s="20" t="s">
        <v>1254</v>
      </c>
      <c r="BE110" s="20" t="s">
        <v>218</v>
      </c>
      <c r="BF110" s="20" t="s">
        <v>1255</v>
      </c>
      <c r="BG110" s="20" t="s">
        <v>1256</v>
      </c>
    </row>
    <row r="111" spans="1:59" ht="20.399999999999999" thickBot="1" x14ac:dyDescent="0.35">
      <c r="AE111" s="19" t="s">
        <v>222</v>
      </c>
      <c r="AF111" s="20" t="s">
        <v>853</v>
      </c>
      <c r="AG111" s="20" t="s">
        <v>224</v>
      </c>
      <c r="AH111" s="20" t="s">
        <v>224</v>
      </c>
      <c r="AI111" s="20" t="s">
        <v>854</v>
      </c>
      <c r="AJ111" s="20" t="s">
        <v>855</v>
      </c>
      <c r="BB111" s="19" t="s">
        <v>222</v>
      </c>
      <c r="BC111" s="20" t="s">
        <v>1257</v>
      </c>
      <c r="BD111" s="20" t="s">
        <v>1258</v>
      </c>
      <c r="BE111" s="20" t="s">
        <v>224</v>
      </c>
      <c r="BF111" s="20" t="s">
        <v>1259</v>
      </c>
      <c r="BG111" s="20" t="s">
        <v>1260</v>
      </c>
    </row>
    <row r="112" spans="1:59" ht="20.399999999999999" thickBot="1" x14ac:dyDescent="0.35">
      <c r="AE112" s="19" t="s">
        <v>228</v>
      </c>
      <c r="AF112" s="20" t="s">
        <v>856</v>
      </c>
      <c r="AG112" s="20" t="s">
        <v>230</v>
      </c>
      <c r="AH112" s="20" t="s">
        <v>230</v>
      </c>
      <c r="AI112" s="20" t="s">
        <v>857</v>
      </c>
      <c r="AJ112" s="20" t="s">
        <v>858</v>
      </c>
      <c r="BB112" s="19" t="s">
        <v>228</v>
      </c>
      <c r="BC112" s="20" t="s">
        <v>1261</v>
      </c>
      <c r="BD112" s="20" t="s">
        <v>1262</v>
      </c>
      <c r="BE112" s="20" t="s">
        <v>230</v>
      </c>
      <c r="BF112" s="20" t="s">
        <v>1263</v>
      </c>
      <c r="BG112" s="20" t="s">
        <v>1264</v>
      </c>
    </row>
    <row r="113" spans="31:59" ht="20.399999999999999" thickBot="1" x14ac:dyDescent="0.35">
      <c r="AE113" s="19" t="s">
        <v>234</v>
      </c>
      <c r="AF113" s="20" t="s">
        <v>859</v>
      </c>
      <c r="AG113" s="20" t="s">
        <v>236</v>
      </c>
      <c r="AH113" s="20" t="s">
        <v>236</v>
      </c>
      <c r="AI113" s="20" t="s">
        <v>860</v>
      </c>
      <c r="AJ113" s="20" t="s">
        <v>861</v>
      </c>
      <c r="BB113" s="19" t="s">
        <v>234</v>
      </c>
      <c r="BC113" s="20" t="s">
        <v>1265</v>
      </c>
      <c r="BD113" s="20" t="s">
        <v>1266</v>
      </c>
      <c r="BE113" s="20" t="s">
        <v>236</v>
      </c>
      <c r="BF113" s="20" t="s">
        <v>1267</v>
      </c>
      <c r="BG113" s="20" t="s">
        <v>1268</v>
      </c>
    </row>
    <row r="114" spans="31:59" ht="20.399999999999999" thickBot="1" x14ac:dyDescent="0.35">
      <c r="AE114" s="19" t="s">
        <v>240</v>
      </c>
      <c r="AF114" s="20" t="s">
        <v>862</v>
      </c>
      <c r="AG114" s="20" t="s">
        <v>242</v>
      </c>
      <c r="AH114" s="20" t="s">
        <v>242</v>
      </c>
      <c r="AI114" s="20" t="s">
        <v>863</v>
      </c>
      <c r="AJ114" s="20" t="s">
        <v>864</v>
      </c>
      <c r="BB114" s="19" t="s">
        <v>240</v>
      </c>
      <c r="BC114" s="20" t="s">
        <v>1269</v>
      </c>
      <c r="BD114" s="20" t="s">
        <v>1270</v>
      </c>
      <c r="BE114" s="20" t="s">
        <v>242</v>
      </c>
      <c r="BF114" s="20" t="s">
        <v>1271</v>
      </c>
      <c r="BG114" s="20" t="s">
        <v>1272</v>
      </c>
    </row>
    <row r="115" spans="31:59" ht="20.399999999999999" thickBot="1" x14ac:dyDescent="0.35">
      <c r="AE115" s="19" t="s">
        <v>246</v>
      </c>
      <c r="AF115" s="20" t="s">
        <v>865</v>
      </c>
      <c r="AG115" s="20" t="s">
        <v>248</v>
      </c>
      <c r="AH115" s="20" t="s">
        <v>248</v>
      </c>
      <c r="AI115" s="20" t="s">
        <v>866</v>
      </c>
      <c r="AJ115" s="20" t="s">
        <v>867</v>
      </c>
      <c r="BB115" s="19" t="s">
        <v>246</v>
      </c>
      <c r="BC115" s="20" t="s">
        <v>1273</v>
      </c>
      <c r="BD115" s="20" t="s">
        <v>1274</v>
      </c>
      <c r="BE115" s="20" t="s">
        <v>248</v>
      </c>
      <c r="BF115" s="20" t="s">
        <v>1275</v>
      </c>
      <c r="BG115" s="20" t="s">
        <v>1276</v>
      </c>
    </row>
    <row r="116" spans="31:59" ht="20.399999999999999" thickBot="1" x14ac:dyDescent="0.35">
      <c r="AE116" s="19" t="s">
        <v>252</v>
      </c>
      <c r="AF116" s="20" t="s">
        <v>868</v>
      </c>
      <c r="AG116" s="20" t="s">
        <v>254</v>
      </c>
      <c r="AH116" s="20" t="s">
        <v>254</v>
      </c>
      <c r="AI116" s="20" t="s">
        <v>869</v>
      </c>
      <c r="AJ116" s="20" t="s">
        <v>870</v>
      </c>
      <c r="BB116" s="19" t="s">
        <v>252</v>
      </c>
      <c r="BC116" s="20" t="s">
        <v>1277</v>
      </c>
      <c r="BD116" s="20" t="s">
        <v>1278</v>
      </c>
      <c r="BE116" s="20" t="s">
        <v>254</v>
      </c>
      <c r="BF116" s="20" t="s">
        <v>1279</v>
      </c>
      <c r="BG116" s="20" t="s">
        <v>1280</v>
      </c>
    </row>
    <row r="117" spans="31:59" ht="20.399999999999999" thickBot="1" x14ac:dyDescent="0.35">
      <c r="AE117" s="19" t="s">
        <v>258</v>
      </c>
      <c r="AF117" s="20" t="s">
        <v>871</v>
      </c>
      <c r="AG117" s="20" t="s">
        <v>260</v>
      </c>
      <c r="AH117" s="20" t="s">
        <v>260</v>
      </c>
      <c r="AI117" s="20" t="s">
        <v>872</v>
      </c>
      <c r="AJ117" s="20" t="s">
        <v>873</v>
      </c>
      <c r="BB117" s="19" t="s">
        <v>258</v>
      </c>
      <c r="BC117" s="20" t="s">
        <v>1281</v>
      </c>
      <c r="BD117" s="20" t="s">
        <v>1282</v>
      </c>
      <c r="BE117" s="20" t="s">
        <v>260</v>
      </c>
      <c r="BF117" s="20" t="s">
        <v>1283</v>
      </c>
      <c r="BG117" s="20" t="s">
        <v>1284</v>
      </c>
    </row>
    <row r="118" spans="31:59" ht="20.399999999999999" thickBot="1" x14ac:dyDescent="0.35">
      <c r="AE118" s="19" t="s">
        <v>264</v>
      </c>
      <c r="AF118" s="20" t="s">
        <v>874</v>
      </c>
      <c r="AG118" s="20" t="s">
        <v>266</v>
      </c>
      <c r="AH118" s="20" t="s">
        <v>266</v>
      </c>
      <c r="AI118" s="20" t="s">
        <v>875</v>
      </c>
      <c r="AJ118" s="20" t="s">
        <v>876</v>
      </c>
      <c r="BB118" s="19" t="s">
        <v>264</v>
      </c>
      <c r="BC118" s="20" t="s">
        <v>1285</v>
      </c>
      <c r="BD118" s="20" t="s">
        <v>1286</v>
      </c>
      <c r="BE118" s="20" t="s">
        <v>266</v>
      </c>
      <c r="BF118" s="20" t="s">
        <v>1287</v>
      </c>
      <c r="BG118" s="20" t="s">
        <v>1288</v>
      </c>
    </row>
    <row r="119" spans="31:59" ht="20.399999999999999" thickBot="1" x14ac:dyDescent="0.35">
      <c r="AE119" s="19" t="s">
        <v>270</v>
      </c>
      <c r="AF119" s="20" t="s">
        <v>877</v>
      </c>
      <c r="AG119" s="20" t="s">
        <v>272</v>
      </c>
      <c r="AH119" s="20" t="s">
        <v>272</v>
      </c>
      <c r="AI119" s="20" t="s">
        <v>878</v>
      </c>
      <c r="AJ119" s="20" t="s">
        <v>879</v>
      </c>
      <c r="BB119" s="19" t="s">
        <v>270</v>
      </c>
      <c r="BC119" s="20" t="s">
        <v>1289</v>
      </c>
      <c r="BD119" s="20" t="s">
        <v>1290</v>
      </c>
      <c r="BE119" s="20" t="s">
        <v>272</v>
      </c>
      <c r="BF119" s="20" t="s">
        <v>1291</v>
      </c>
      <c r="BG119" s="20" t="s">
        <v>1292</v>
      </c>
    </row>
    <row r="120" spans="31:59" ht="20.399999999999999" thickBot="1" x14ac:dyDescent="0.35">
      <c r="AE120" s="19" t="s">
        <v>276</v>
      </c>
      <c r="AF120" s="20" t="s">
        <v>880</v>
      </c>
      <c r="AG120" s="20" t="s">
        <v>278</v>
      </c>
      <c r="AH120" s="20" t="s">
        <v>278</v>
      </c>
      <c r="AI120" s="20" t="s">
        <v>881</v>
      </c>
      <c r="AJ120" s="20" t="s">
        <v>882</v>
      </c>
      <c r="BB120" s="19" t="s">
        <v>276</v>
      </c>
      <c r="BC120" s="20" t="s">
        <v>1293</v>
      </c>
      <c r="BD120" s="20" t="s">
        <v>1294</v>
      </c>
      <c r="BE120" s="20" t="s">
        <v>278</v>
      </c>
      <c r="BF120" s="20" t="s">
        <v>1295</v>
      </c>
      <c r="BG120" s="20" t="s">
        <v>1296</v>
      </c>
    </row>
    <row r="121" spans="31:59" ht="20.399999999999999" thickBot="1" x14ac:dyDescent="0.35">
      <c r="AE121" s="19" t="s">
        <v>282</v>
      </c>
      <c r="AF121" s="20" t="s">
        <v>883</v>
      </c>
      <c r="AG121" s="20" t="s">
        <v>284</v>
      </c>
      <c r="AH121" s="20" t="s">
        <v>284</v>
      </c>
      <c r="AI121" s="20" t="s">
        <v>884</v>
      </c>
      <c r="AJ121" s="20" t="s">
        <v>885</v>
      </c>
      <c r="BB121" s="19" t="s">
        <v>282</v>
      </c>
      <c r="BC121" s="20" t="s">
        <v>1297</v>
      </c>
      <c r="BD121" s="20" t="s">
        <v>1298</v>
      </c>
      <c r="BE121" s="20" t="s">
        <v>284</v>
      </c>
      <c r="BF121" s="20" t="s">
        <v>1299</v>
      </c>
      <c r="BG121" s="20" t="s">
        <v>1300</v>
      </c>
    </row>
    <row r="122" spans="31:59" ht="20.399999999999999" thickBot="1" x14ac:dyDescent="0.35">
      <c r="AE122" s="19" t="s">
        <v>288</v>
      </c>
      <c r="AF122" s="20" t="s">
        <v>886</v>
      </c>
      <c r="AG122" s="20" t="s">
        <v>290</v>
      </c>
      <c r="AH122" s="20" t="s">
        <v>290</v>
      </c>
      <c r="AI122" s="20" t="s">
        <v>887</v>
      </c>
      <c r="AJ122" s="20" t="s">
        <v>888</v>
      </c>
      <c r="BB122" s="19" t="s">
        <v>288</v>
      </c>
      <c r="BC122" s="20" t="s">
        <v>1301</v>
      </c>
      <c r="BD122" s="20" t="s">
        <v>1302</v>
      </c>
      <c r="BE122" s="20" t="s">
        <v>290</v>
      </c>
      <c r="BF122" s="20" t="s">
        <v>1303</v>
      </c>
      <c r="BG122" s="20" t="s">
        <v>1304</v>
      </c>
    </row>
    <row r="123" spans="31:59" ht="20.399999999999999" thickBot="1" x14ac:dyDescent="0.35">
      <c r="AE123" s="19" t="s">
        <v>294</v>
      </c>
      <c r="AF123" s="20" t="s">
        <v>889</v>
      </c>
      <c r="AG123" s="20" t="s">
        <v>296</v>
      </c>
      <c r="AH123" s="20" t="s">
        <v>296</v>
      </c>
      <c r="AI123" s="20" t="s">
        <v>890</v>
      </c>
      <c r="AJ123" s="20" t="s">
        <v>891</v>
      </c>
      <c r="BB123" s="19" t="s">
        <v>294</v>
      </c>
      <c r="BC123" s="20" t="s">
        <v>1305</v>
      </c>
      <c r="BD123" s="20" t="s">
        <v>1306</v>
      </c>
      <c r="BE123" s="20" t="s">
        <v>296</v>
      </c>
      <c r="BF123" s="20" t="s">
        <v>1307</v>
      </c>
      <c r="BG123" s="20" t="s">
        <v>1308</v>
      </c>
    </row>
    <row r="124" spans="31:59" ht="20.399999999999999" thickBot="1" x14ac:dyDescent="0.35">
      <c r="AE124" s="19" t="s">
        <v>300</v>
      </c>
      <c r="AF124" s="20" t="s">
        <v>302</v>
      </c>
      <c r="AG124" s="20" t="s">
        <v>302</v>
      </c>
      <c r="AH124" s="20" t="s">
        <v>302</v>
      </c>
      <c r="AI124" s="20" t="s">
        <v>892</v>
      </c>
      <c r="AJ124" s="20" t="s">
        <v>893</v>
      </c>
      <c r="BB124" s="19" t="s">
        <v>300</v>
      </c>
      <c r="BC124" s="20" t="s">
        <v>1309</v>
      </c>
      <c r="BD124" s="20" t="s">
        <v>1310</v>
      </c>
      <c r="BE124" s="20" t="s">
        <v>302</v>
      </c>
      <c r="BF124" s="20" t="s">
        <v>1311</v>
      </c>
      <c r="BG124" s="20" t="s">
        <v>1312</v>
      </c>
    </row>
    <row r="125" spans="31:59" ht="20.399999999999999" thickBot="1" x14ac:dyDescent="0.35">
      <c r="AE125" s="19" t="s">
        <v>306</v>
      </c>
      <c r="AF125" s="20" t="s">
        <v>308</v>
      </c>
      <c r="AG125" s="20" t="s">
        <v>308</v>
      </c>
      <c r="AH125" s="20" t="s">
        <v>308</v>
      </c>
      <c r="AI125" s="20" t="s">
        <v>894</v>
      </c>
      <c r="AJ125" s="20" t="s">
        <v>895</v>
      </c>
      <c r="BB125" s="19" t="s">
        <v>306</v>
      </c>
      <c r="BC125" s="20" t="s">
        <v>1313</v>
      </c>
      <c r="BD125" s="20" t="s">
        <v>1314</v>
      </c>
      <c r="BE125" s="20" t="s">
        <v>308</v>
      </c>
      <c r="BF125" s="20" t="s">
        <v>1315</v>
      </c>
      <c r="BG125" s="20" t="s">
        <v>308</v>
      </c>
    </row>
    <row r="126" spans="31:59" ht="20.399999999999999" thickBot="1" x14ac:dyDescent="0.35">
      <c r="AE126" s="19" t="s">
        <v>312</v>
      </c>
      <c r="AF126" s="20" t="s">
        <v>314</v>
      </c>
      <c r="AG126" s="20" t="s">
        <v>314</v>
      </c>
      <c r="AH126" s="20" t="s">
        <v>314</v>
      </c>
      <c r="AI126" s="20" t="s">
        <v>896</v>
      </c>
      <c r="AJ126" s="20" t="s">
        <v>897</v>
      </c>
      <c r="BB126" s="19" t="s">
        <v>312</v>
      </c>
      <c r="BC126" s="20" t="s">
        <v>1316</v>
      </c>
      <c r="BD126" s="20" t="s">
        <v>1317</v>
      </c>
      <c r="BE126" s="20" t="s">
        <v>314</v>
      </c>
      <c r="BF126" s="20" t="s">
        <v>1318</v>
      </c>
      <c r="BG126" s="20" t="s">
        <v>314</v>
      </c>
    </row>
    <row r="127" spans="31:59" ht="20.399999999999999" thickBot="1" x14ac:dyDescent="0.35">
      <c r="AE127" s="19" t="s">
        <v>318</v>
      </c>
      <c r="AF127" s="20" t="s">
        <v>320</v>
      </c>
      <c r="AG127" s="20" t="s">
        <v>320</v>
      </c>
      <c r="AH127" s="20" t="s">
        <v>320</v>
      </c>
      <c r="AI127" s="20" t="s">
        <v>898</v>
      </c>
      <c r="AJ127" s="20" t="s">
        <v>899</v>
      </c>
      <c r="BB127" s="19" t="s">
        <v>318</v>
      </c>
      <c r="BC127" s="20" t="s">
        <v>1319</v>
      </c>
      <c r="BD127" s="20" t="s">
        <v>1320</v>
      </c>
      <c r="BE127" s="20" t="s">
        <v>320</v>
      </c>
      <c r="BF127" s="20" t="s">
        <v>1321</v>
      </c>
      <c r="BG127" s="20" t="s">
        <v>320</v>
      </c>
    </row>
    <row r="128" spans="31:59" ht="20.399999999999999" thickBot="1" x14ac:dyDescent="0.35">
      <c r="AE128" s="19" t="s">
        <v>324</v>
      </c>
      <c r="AF128" s="20" t="s">
        <v>326</v>
      </c>
      <c r="AG128" s="20" t="s">
        <v>326</v>
      </c>
      <c r="AH128" s="20" t="s">
        <v>326</v>
      </c>
      <c r="AI128" s="20" t="s">
        <v>900</v>
      </c>
      <c r="AJ128" s="20" t="s">
        <v>901</v>
      </c>
      <c r="BB128" s="19" t="s">
        <v>324</v>
      </c>
      <c r="BC128" s="20" t="s">
        <v>1322</v>
      </c>
      <c r="BD128" s="20" t="s">
        <v>1323</v>
      </c>
      <c r="BE128" s="20" t="s">
        <v>326</v>
      </c>
      <c r="BF128" s="20" t="s">
        <v>1324</v>
      </c>
      <c r="BG128" s="20" t="s">
        <v>326</v>
      </c>
    </row>
    <row r="129" spans="31:59" ht="20.399999999999999" thickBot="1" x14ac:dyDescent="0.35">
      <c r="AE129" s="19" t="s">
        <v>330</v>
      </c>
      <c r="AF129" s="20" t="s">
        <v>332</v>
      </c>
      <c r="AG129" s="20" t="s">
        <v>332</v>
      </c>
      <c r="AH129" s="20" t="s">
        <v>332</v>
      </c>
      <c r="AI129" s="20" t="s">
        <v>902</v>
      </c>
      <c r="AJ129" s="20" t="s">
        <v>903</v>
      </c>
      <c r="BB129" s="19" t="s">
        <v>330</v>
      </c>
      <c r="BC129" s="20" t="s">
        <v>1325</v>
      </c>
      <c r="BD129" s="20" t="s">
        <v>1326</v>
      </c>
      <c r="BE129" s="20" t="s">
        <v>332</v>
      </c>
      <c r="BF129" s="20" t="s">
        <v>1327</v>
      </c>
      <c r="BG129" s="20" t="s">
        <v>332</v>
      </c>
    </row>
    <row r="130" spans="31:59" ht="20.399999999999999" thickBot="1" x14ac:dyDescent="0.35">
      <c r="AE130" s="19" t="s">
        <v>336</v>
      </c>
      <c r="AF130" s="20" t="s">
        <v>338</v>
      </c>
      <c r="AG130" s="20" t="s">
        <v>338</v>
      </c>
      <c r="AH130" s="20" t="s">
        <v>338</v>
      </c>
      <c r="AI130" s="20" t="s">
        <v>904</v>
      </c>
      <c r="AJ130" s="20" t="s">
        <v>905</v>
      </c>
      <c r="BB130" s="19" t="s">
        <v>336</v>
      </c>
      <c r="BC130" s="20" t="s">
        <v>1328</v>
      </c>
      <c r="BD130" s="20" t="s">
        <v>1329</v>
      </c>
      <c r="BE130" s="20" t="s">
        <v>338</v>
      </c>
      <c r="BF130" s="20" t="s">
        <v>1330</v>
      </c>
      <c r="BG130" s="20" t="s">
        <v>338</v>
      </c>
    </row>
    <row r="131" spans="31:59" ht="20.399999999999999" thickBot="1" x14ac:dyDescent="0.35">
      <c r="AE131" s="19" t="s">
        <v>342</v>
      </c>
      <c r="AF131" s="20" t="s">
        <v>344</v>
      </c>
      <c r="AG131" s="20" t="s">
        <v>344</v>
      </c>
      <c r="AH131" s="20" t="s">
        <v>344</v>
      </c>
      <c r="AI131" s="20" t="s">
        <v>906</v>
      </c>
      <c r="AJ131" s="20" t="s">
        <v>907</v>
      </c>
      <c r="BB131" s="19" t="s">
        <v>342</v>
      </c>
      <c r="BC131" s="20" t="s">
        <v>1331</v>
      </c>
      <c r="BD131" s="20" t="s">
        <v>1332</v>
      </c>
      <c r="BE131" s="20" t="s">
        <v>344</v>
      </c>
      <c r="BF131" s="20" t="s">
        <v>1333</v>
      </c>
      <c r="BG131" s="20" t="s">
        <v>344</v>
      </c>
    </row>
    <row r="132" spans="31:59" ht="20.399999999999999" thickBot="1" x14ac:dyDescent="0.35">
      <c r="AE132" s="19" t="s">
        <v>348</v>
      </c>
      <c r="AF132" s="20" t="s">
        <v>350</v>
      </c>
      <c r="AG132" s="20" t="s">
        <v>350</v>
      </c>
      <c r="AH132" s="20" t="s">
        <v>350</v>
      </c>
      <c r="AI132" s="20" t="s">
        <v>908</v>
      </c>
      <c r="AJ132" s="20" t="s">
        <v>909</v>
      </c>
      <c r="BB132" s="19" t="s">
        <v>348</v>
      </c>
      <c r="BC132" s="20" t="s">
        <v>1334</v>
      </c>
      <c r="BD132" s="20" t="s">
        <v>1335</v>
      </c>
      <c r="BE132" s="20" t="s">
        <v>350</v>
      </c>
      <c r="BF132" s="20" t="s">
        <v>1336</v>
      </c>
      <c r="BG132" s="20" t="s">
        <v>350</v>
      </c>
    </row>
    <row r="133" spans="31:59" ht="20.399999999999999" thickBot="1" x14ac:dyDescent="0.35">
      <c r="AE133" s="19" t="s">
        <v>354</v>
      </c>
      <c r="AF133" s="20" t="s">
        <v>356</v>
      </c>
      <c r="AG133" s="20" t="s">
        <v>356</v>
      </c>
      <c r="AH133" s="20" t="s">
        <v>356</v>
      </c>
      <c r="AI133" s="20" t="s">
        <v>910</v>
      </c>
      <c r="AJ133" s="20" t="s">
        <v>911</v>
      </c>
      <c r="BB133" s="19" t="s">
        <v>354</v>
      </c>
      <c r="BC133" s="20" t="s">
        <v>1337</v>
      </c>
      <c r="BD133" s="20" t="s">
        <v>1338</v>
      </c>
      <c r="BE133" s="20" t="s">
        <v>356</v>
      </c>
      <c r="BF133" s="20" t="s">
        <v>1339</v>
      </c>
      <c r="BG133" s="20" t="s">
        <v>356</v>
      </c>
    </row>
    <row r="134" spans="31:59" ht="20.399999999999999" thickBot="1" x14ac:dyDescent="0.35">
      <c r="AE134" s="19" t="s">
        <v>359</v>
      </c>
      <c r="AF134" s="20" t="s">
        <v>361</v>
      </c>
      <c r="AG134" s="20" t="s">
        <v>361</v>
      </c>
      <c r="AH134" s="20" t="s">
        <v>361</v>
      </c>
      <c r="AI134" s="20" t="s">
        <v>912</v>
      </c>
      <c r="AJ134" s="20" t="s">
        <v>913</v>
      </c>
      <c r="BB134" s="19" t="s">
        <v>359</v>
      </c>
      <c r="BC134" s="20" t="s">
        <v>1340</v>
      </c>
      <c r="BD134" s="20" t="s">
        <v>1341</v>
      </c>
      <c r="BE134" s="20" t="s">
        <v>361</v>
      </c>
      <c r="BF134" s="20" t="s">
        <v>1342</v>
      </c>
      <c r="BG134" s="20" t="s">
        <v>361</v>
      </c>
    </row>
    <row r="135" spans="31:59" ht="20.399999999999999" thickBot="1" x14ac:dyDescent="0.35">
      <c r="AE135" s="19" t="s">
        <v>364</v>
      </c>
      <c r="AF135" s="20" t="s">
        <v>366</v>
      </c>
      <c r="AG135" s="20" t="s">
        <v>366</v>
      </c>
      <c r="AH135" s="20" t="s">
        <v>366</v>
      </c>
      <c r="AI135" s="20" t="s">
        <v>914</v>
      </c>
      <c r="AJ135" s="20" t="s">
        <v>915</v>
      </c>
      <c r="BB135" s="19" t="s">
        <v>364</v>
      </c>
      <c r="BC135" s="20" t="s">
        <v>1343</v>
      </c>
      <c r="BD135" s="20" t="s">
        <v>1344</v>
      </c>
      <c r="BE135" s="20" t="s">
        <v>366</v>
      </c>
      <c r="BF135" s="20" t="s">
        <v>1345</v>
      </c>
      <c r="BG135" s="20" t="s">
        <v>366</v>
      </c>
    </row>
    <row r="136" spans="31:59" ht="20.399999999999999" thickBot="1" x14ac:dyDescent="0.35">
      <c r="AE136" s="19" t="s">
        <v>369</v>
      </c>
      <c r="AF136" s="20" t="s">
        <v>371</v>
      </c>
      <c r="AG136" s="20" t="s">
        <v>371</v>
      </c>
      <c r="AH136" s="20" t="s">
        <v>371</v>
      </c>
      <c r="AI136" s="20" t="s">
        <v>916</v>
      </c>
      <c r="AJ136" s="20" t="s">
        <v>917</v>
      </c>
      <c r="BB136" s="19" t="s">
        <v>369</v>
      </c>
      <c r="BC136" s="20" t="s">
        <v>1346</v>
      </c>
      <c r="BD136" s="20" t="s">
        <v>1347</v>
      </c>
      <c r="BE136" s="20" t="s">
        <v>371</v>
      </c>
      <c r="BF136" s="20" t="s">
        <v>1348</v>
      </c>
      <c r="BG136" s="20" t="s">
        <v>371</v>
      </c>
    </row>
    <row r="137" spans="31:59" ht="20.399999999999999" thickBot="1" x14ac:dyDescent="0.35">
      <c r="AE137" s="19" t="s">
        <v>374</v>
      </c>
      <c r="AF137" s="20" t="s">
        <v>376</v>
      </c>
      <c r="AG137" s="20" t="s">
        <v>376</v>
      </c>
      <c r="AH137" s="20" t="s">
        <v>376</v>
      </c>
      <c r="AI137" s="20" t="s">
        <v>918</v>
      </c>
      <c r="AJ137" s="20" t="s">
        <v>919</v>
      </c>
      <c r="BB137" s="19" t="s">
        <v>374</v>
      </c>
      <c r="BC137" s="20" t="s">
        <v>1349</v>
      </c>
      <c r="BD137" s="20" t="s">
        <v>1350</v>
      </c>
      <c r="BE137" s="20" t="s">
        <v>376</v>
      </c>
      <c r="BF137" s="20" t="s">
        <v>1351</v>
      </c>
      <c r="BG137" s="20" t="s">
        <v>376</v>
      </c>
    </row>
    <row r="138" spans="31:59" ht="20.399999999999999" thickBot="1" x14ac:dyDescent="0.35">
      <c r="AE138" s="19" t="s">
        <v>379</v>
      </c>
      <c r="AF138" s="20" t="s">
        <v>381</v>
      </c>
      <c r="AG138" s="20" t="s">
        <v>381</v>
      </c>
      <c r="AH138" s="20" t="s">
        <v>381</v>
      </c>
      <c r="AI138" s="20" t="s">
        <v>920</v>
      </c>
      <c r="AJ138" s="20" t="s">
        <v>921</v>
      </c>
      <c r="BB138" s="19" t="s">
        <v>379</v>
      </c>
      <c r="BC138" s="20" t="s">
        <v>1352</v>
      </c>
      <c r="BD138" s="20" t="s">
        <v>1353</v>
      </c>
      <c r="BE138" s="20" t="s">
        <v>381</v>
      </c>
      <c r="BF138" s="20" t="s">
        <v>1354</v>
      </c>
      <c r="BG138" s="20" t="s">
        <v>381</v>
      </c>
    </row>
    <row r="139" spans="31:59" ht="20.399999999999999" thickBot="1" x14ac:dyDescent="0.35">
      <c r="AE139" s="19" t="s">
        <v>384</v>
      </c>
      <c r="AF139" s="20" t="s">
        <v>386</v>
      </c>
      <c r="AG139" s="20" t="s">
        <v>386</v>
      </c>
      <c r="AH139" s="20" t="s">
        <v>386</v>
      </c>
      <c r="AI139" s="20" t="s">
        <v>922</v>
      </c>
      <c r="AJ139" s="20" t="s">
        <v>923</v>
      </c>
      <c r="BB139" s="19" t="s">
        <v>384</v>
      </c>
      <c r="BC139" s="20" t="s">
        <v>1355</v>
      </c>
      <c r="BD139" s="20" t="s">
        <v>1356</v>
      </c>
      <c r="BE139" s="20" t="s">
        <v>386</v>
      </c>
      <c r="BF139" s="20" t="s">
        <v>1357</v>
      </c>
      <c r="BG139" s="20" t="s">
        <v>386</v>
      </c>
    </row>
    <row r="140" spans="31:59" ht="20.399999999999999" thickBot="1" x14ac:dyDescent="0.35">
      <c r="AE140" s="19" t="s">
        <v>389</v>
      </c>
      <c r="AF140" s="20" t="s">
        <v>391</v>
      </c>
      <c r="AG140" s="20" t="s">
        <v>391</v>
      </c>
      <c r="AH140" s="20" t="s">
        <v>391</v>
      </c>
      <c r="AI140" s="20" t="s">
        <v>924</v>
      </c>
      <c r="AJ140" s="20" t="s">
        <v>925</v>
      </c>
      <c r="BB140" s="19" t="s">
        <v>389</v>
      </c>
      <c r="BC140" s="20" t="s">
        <v>1358</v>
      </c>
      <c r="BD140" s="20" t="s">
        <v>1359</v>
      </c>
      <c r="BE140" s="20" t="s">
        <v>391</v>
      </c>
      <c r="BF140" s="20" t="s">
        <v>1360</v>
      </c>
      <c r="BG140" s="20" t="s">
        <v>391</v>
      </c>
    </row>
    <row r="141" spans="31:59" ht="20.399999999999999" thickBot="1" x14ac:dyDescent="0.35">
      <c r="AE141" s="19" t="s">
        <v>394</v>
      </c>
      <c r="AF141" s="20" t="s">
        <v>396</v>
      </c>
      <c r="AG141" s="20" t="s">
        <v>396</v>
      </c>
      <c r="AH141" s="20" t="s">
        <v>396</v>
      </c>
      <c r="AI141" s="20" t="s">
        <v>926</v>
      </c>
      <c r="AJ141" s="20" t="s">
        <v>927</v>
      </c>
      <c r="BB141" s="19" t="s">
        <v>394</v>
      </c>
      <c r="BC141" s="20" t="s">
        <v>1361</v>
      </c>
      <c r="BD141" s="20" t="s">
        <v>1362</v>
      </c>
      <c r="BE141" s="20" t="s">
        <v>396</v>
      </c>
      <c r="BF141" s="20" t="s">
        <v>1363</v>
      </c>
      <c r="BG141" s="20" t="s">
        <v>396</v>
      </c>
    </row>
    <row r="142" spans="31:59" ht="20.399999999999999" thickBot="1" x14ac:dyDescent="0.35">
      <c r="AE142" s="19" t="s">
        <v>399</v>
      </c>
      <c r="AF142" s="20" t="s">
        <v>401</v>
      </c>
      <c r="AG142" s="20" t="s">
        <v>401</v>
      </c>
      <c r="AH142" s="20" t="s">
        <v>401</v>
      </c>
      <c r="AI142" s="20" t="s">
        <v>928</v>
      </c>
      <c r="AJ142" s="20" t="s">
        <v>929</v>
      </c>
      <c r="BB142" s="19" t="s">
        <v>399</v>
      </c>
      <c r="BC142" s="20" t="s">
        <v>1364</v>
      </c>
      <c r="BD142" s="20" t="s">
        <v>1365</v>
      </c>
      <c r="BE142" s="20" t="s">
        <v>401</v>
      </c>
      <c r="BF142" s="20" t="s">
        <v>1366</v>
      </c>
      <c r="BG142" s="20" t="s">
        <v>401</v>
      </c>
    </row>
    <row r="143" spans="31:59" ht="20.399999999999999" thickBot="1" x14ac:dyDescent="0.35">
      <c r="AE143" s="19" t="s">
        <v>404</v>
      </c>
      <c r="AF143" s="20" t="s">
        <v>406</v>
      </c>
      <c r="AG143" s="20" t="s">
        <v>406</v>
      </c>
      <c r="AH143" s="20" t="s">
        <v>406</v>
      </c>
      <c r="AI143" s="20" t="s">
        <v>930</v>
      </c>
      <c r="AJ143" s="20" t="s">
        <v>931</v>
      </c>
      <c r="BB143" s="19" t="s">
        <v>404</v>
      </c>
      <c r="BC143" s="20" t="s">
        <v>1367</v>
      </c>
      <c r="BD143" s="20" t="s">
        <v>1368</v>
      </c>
      <c r="BE143" s="20" t="s">
        <v>406</v>
      </c>
      <c r="BF143" s="20" t="s">
        <v>1369</v>
      </c>
      <c r="BG143" s="20" t="s">
        <v>406</v>
      </c>
    </row>
    <row r="144" spans="31:59" ht="20.399999999999999" thickBot="1" x14ac:dyDescent="0.35">
      <c r="AE144" s="19" t="s">
        <v>409</v>
      </c>
      <c r="AF144" s="20" t="s">
        <v>411</v>
      </c>
      <c r="AG144" s="20" t="s">
        <v>411</v>
      </c>
      <c r="AH144" s="20" t="s">
        <v>411</v>
      </c>
      <c r="AI144" s="20" t="s">
        <v>932</v>
      </c>
      <c r="AJ144" s="20" t="s">
        <v>933</v>
      </c>
      <c r="BB144" s="19" t="s">
        <v>409</v>
      </c>
      <c r="BC144" s="20" t="s">
        <v>1370</v>
      </c>
      <c r="BD144" s="20" t="s">
        <v>1371</v>
      </c>
      <c r="BE144" s="20" t="s">
        <v>411</v>
      </c>
      <c r="BF144" s="20" t="s">
        <v>411</v>
      </c>
      <c r="BG144" s="20" t="s">
        <v>411</v>
      </c>
    </row>
    <row r="145" spans="31:59" ht="20.399999999999999" thickBot="1" x14ac:dyDescent="0.35">
      <c r="AE145" s="19" t="s">
        <v>414</v>
      </c>
      <c r="AF145" s="20" t="s">
        <v>416</v>
      </c>
      <c r="AG145" s="20" t="s">
        <v>416</v>
      </c>
      <c r="AH145" s="20" t="s">
        <v>416</v>
      </c>
      <c r="AI145" s="20" t="s">
        <v>934</v>
      </c>
      <c r="AJ145" s="20" t="s">
        <v>935</v>
      </c>
      <c r="BB145" s="19" t="s">
        <v>414</v>
      </c>
      <c r="BC145" s="20" t="s">
        <v>1372</v>
      </c>
      <c r="BD145" s="20" t="s">
        <v>1373</v>
      </c>
      <c r="BE145" s="20" t="s">
        <v>416</v>
      </c>
      <c r="BF145" s="20" t="s">
        <v>416</v>
      </c>
      <c r="BG145" s="20" t="s">
        <v>416</v>
      </c>
    </row>
    <row r="146" spans="31:59" ht="20.399999999999999" thickBot="1" x14ac:dyDescent="0.35">
      <c r="AE146" s="19" t="s">
        <v>419</v>
      </c>
      <c r="AF146" s="20" t="s">
        <v>421</v>
      </c>
      <c r="AG146" s="20" t="s">
        <v>421</v>
      </c>
      <c r="AH146" s="20" t="s">
        <v>421</v>
      </c>
      <c r="AI146" s="20" t="s">
        <v>936</v>
      </c>
      <c r="AJ146" s="20" t="s">
        <v>937</v>
      </c>
      <c r="BB146" s="19" t="s">
        <v>419</v>
      </c>
      <c r="BC146" s="20" t="s">
        <v>1374</v>
      </c>
      <c r="BD146" s="20" t="s">
        <v>1375</v>
      </c>
      <c r="BE146" s="20" t="s">
        <v>421</v>
      </c>
      <c r="BF146" s="20" t="s">
        <v>421</v>
      </c>
      <c r="BG146" s="20" t="s">
        <v>421</v>
      </c>
    </row>
    <row r="147" spans="31:59" ht="20.399999999999999" thickBot="1" x14ac:dyDescent="0.35">
      <c r="AE147" s="19" t="s">
        <v>424</v>
      </c>
      <c r="AF147" s="20" t="s">
        <v>426</v>
      </c>
      <c r="AG147" s="20" t="s">
        <v>426</v>
      </c>
      <c r="AH147" s="20" t="s">
        <v>426</v>
      </c>
      <c r="AI147" s="20" t="s">
        <v>938</v>
      </c>
      <c r="AJ147" s="20" t="s">
        <v>939</v>
      </c>
      <c r="BB147" s="19" t="s">
        <v>424</v>
      </c>
      <c r="BC147" s="20" t="s">
        <v>1376</v>
      </c>
      <c r="BD147" s="20" t="s">
        <v>1377</v>
      </c>
      <c r="BE147" s="20" t="s">
        <v>426</v>
      </c>
      <c r="BF147" s="20" t="s">
        <v>426</v>
      </c>
      <c r="BG147" s="20" t="s">
        <v>426</v>
      </c>
    </row>
    <row r="148" spans="31:59" ht="20.399999999999999" thickBot="1" x14ac:dyDescent="0.35">
      <c r="AE148" s="19" t="s">
        <v>429</v>
      </c>
      <c r="AF148" s="20" t="s">
        <v>431</v>
      </c>
      <c r="AG148" s="20" t="s">
        <v>431</v>
      </c>
      <c r="AH148" s="20" t="s">
        <v>431</v>
      </c>
      <c r="AI148" s="20" t="s">
        <v>940</v>
      </c>
      <c r="AJ148" s="20" t="s">
        <v>941</v>
      </c>
      <c r="BB148" s="19" t="s">
        <v>429</v>
      </c>
      <c r="BC148" s="20" t="s">
        <v>1378</v>
      </c>
      <c r="BD148" s="20" t="s">
        <v>1379</v>
      </c>
      <c r="BE148" s="20" t="s">
        <v>431</v>
      </c>
      <c r="BF148" s="20" t="s">
        <v>431</v>
      </c>
      <c r="BG148" s="20" t="s">
        <v>431</v>
      </c>
    </row>
    <row r="149" spans="31:59" ht="20.399999999999999" thickBot="1" x14ac:dyDescent="0.35">
      <c r="AE149" s="19" t="s">
        <v>434</v>
      </c>
      <c r="AF149" s="20" t="s">
        <v>436</v>
      </c>
      <c r="AG149" s="20" t="s">
        <v>436</v>
      </c>
      <c r="AH149" s="20" t="s">
        <v>436</v>
      </c>
      <c r="AI149" s="20" t="s">
        <v>942</v>
      </c>
      <c r="AJ149" s="20" t="s">
        <v>943</v>
      </c>
      <c r="BB149" s="19" t="s">
        <v>434</v>
      </c>
      <c r="BC149" s="20" t="s">
        <v>1380</v>
      </c>
      <c r="BD149" s="20" t="s">
        <v>1381</v>
      </c>
      <c r="BE149" s="20" t="s">
        <v>436</v>
      </c>
      <c r="BF149" s="20" t="s">
        <v>436</v>
      </c>
      <c r="BG149" s="20" t="s">
        <v>436</v>
      </c>
    </row>
    <row r="150" spans="31:59" ht="20.399999999999999" thickBot="1" x14ac:dyDescent="0.35">
      <c r="AE150" s="19" t="s">
        <v>439</v>
      </c>
      <c r="AF150" s="20" t="s">
        <v>441</v>
      </c>
      <c r="AG150" s="20" t="s">
        <v>441</v>
      </c>
      <c r="AH150" s="20" t="s">
        <v>441</v>
      </c>
      <c r="AI150" s="20" t="s">
        <v>944</v>
      </c>
      <c r="AJ150" s="20" t="s">
        <v>945</v>
      </c>
      <c r="BB150" s="19" t="s">
        <v>439</v>
      </c>
      <c r="BC150" s="20" t="s">
        <v>1382</v>
      </c>
      <c r="BD150" s="20" t="s">
        <v>1383</v>
      </c>
      <c r="BE150" s="20" t="s">
        <v>441</v>
      </c>
      <c r="BF150" s="20" t="s">
        <v>441</v>
      </c>
      <c r="BG150" s="20" t="s">
        <v>441</v>
      </c>
    </row>
    <row r="151" spans="31:59" ht="20.399999999999999" thickBot="1" x14ac:dyDescent="0.35">
      <c r="AE151" s="19" t="s">
        <v>444</v>
      </c>
      <c r="AF151" s="20" t="s">
        <v>446</v>
      </c>
      <c r="AG151" s="20" t="s">
        <v>446</v>
      </c>
      <c r="AH151" s="20" t="s">
        <v>446</v>
      </c>
      <c r="AI151" s="20" t="s">
        <v>946</v>
      </c>
      <c r="AJ151" s="20" t="s">
        <v>947</v>
      </c>
      <c r="BB151" s="19" t="s">
        <v>444</v>
      </c>
      <c r="BC151" s="20" t="s">
        <v>1384</v>
      </c>
      <c r="BD151" s="20" t="s">
        <v>1385</v>
      </c>
      <c r="BE151" s="20" t="s">
        <v>446</v>
      </c>
      <c r="BF151" s="20" t="s">
        <v>446</v>
      </c>
      <c r="BG151" s="20" t="s">
        <v>446</v>
      </c>
    </row>
    <row r="152" spans="31:59" ht="20.399999999999999" thickBot="1" x14ac:dyDescent="0.35">
      <c r="AE152" s="19" t="s">
        <v>449</v>
      </c>
      <c r="AF152" s="20" t="s">
        <v>451</v>
      </c>
      <c r="AG152" s="20" t="s">
        <v>451</v>
      </c>
      <c r="AH152" s="20" t="s">
        <v>451</v>
      </c>
      <c r="AI152" s="20" t="s">
        <v>948</v>
      </c>
      <c r="AJ152" s="20" t="s">
        <v>949</v>
      </c>
      <c r="BB152" s="19" t="s">
        <v>449</v>
      </c>
      <c r="BC152" s="20" t="s">
        <v>1386</v>
      </c>
      <c r="BD152" s="20" t="s">
        <v>1387</v>
      </c>
      <c r="BE152" s="20" t="s">
        <v>451</v>
      </c>
      <c r="BF152" s="20" t="s">
        <v>451</v>
      </c>
      <c r="BG152" s="20" t="s">
        <v>451</v>
      </c>
    </row>
    <row r="153" spans="31:59" ht="20.399999999999999" thickBot="1" x14ac:dyDescent="0.35">
      <c r="AE153" s="19" t="s">
        <v>454</v>
      </c>
      <c r="AF153" s="20" t="s">
        <v>456</v>
      </c>
      <c r="AG153" s="20" t="s">
        <v>456</v>
      </c>
      <c r="AH153" s="20" t="s">
        <v>456</v>
      </c>
      <c r="AI153" s="20" t="s">
        <v>950</v>
      </c>
      <c r="AJ153" s="20" t="s">
        <v>951</v>
      </c>
      <c r="BB153" s="19" t="s">
        <v>454</v>
      </c>
      <c r="BC153" s="20" t="s">
        <v>1388</v>
      </c>
      <c r="BD153" s="20" t="s">
        <v>1389</v>
      </c>
      <c r="BE153" s="20" t="s">
        <v>456</v>
      </c>
      <c r="BF153" s="20" t="s">
        <v>456</v>
      </c>
      <c r="BG153" s="20" t="s">
        <v>456</v>
      </c>
    </row>
    <row r="154" spans="31:59" ht="20.399999999999999" thickBot="1" x14ac:dyDescent="0.35">
      <c r="AE154" s="19" t="s">
        <v>459</v>
      </c>
      <c r="AF154" s="20" t="s">
        <v>461</v>
      </c>
      <c r="AG154" s="20" t="s">
        <v>461</v>
      </c>
      <c r="AH154" s="20" t="s">
        <v>461</v>
      </c>
      <c r="AI154" s="20" t="s">
        <v>952</v>
      </c>
      <c r="AJ154" s="20" t="s">
        <v>953</v>
      </c>
      <c r="BB154" s="19" t="s">
        <v>459</v>
      </c>
      <c r="BC154" s="20" t="s">
        <v>1390</v>
      </c>
      <c r="BD154" s="20" t="s">
        <v>1391</v>
      </c>
      <c r="BE154" s="20" t="s">
        <v>461</v>
      </c>
      <c r="BF154" s="20" t="s">
        <v>461</v>
      </c>
      <c r="BG154" s="20" t="s">
        <v>461</v>
      </c>
    </row>
    <row r="155" spans="31:59" ht="20.399999999999999" thickBot="1" x14ac:dyDescent="0.35">
      <c r="AE155" s="19" t="s">
        <v>464</v>
      </c>
      <c r="AF155" s="20" t="s">
        <v>466</v>
      </c>
      <c r="AG155" s="20" t="s">
        <v>466</v>
      </c>
      <c r="AH155" s="20" t="s">
        <v>466</v>
      </c>
      <c r="AI155" s="20" t="s">
        <v>954</v>
      </c>
      <c r="AJ155" s="20" t="s">
        <v>955</v>
      </c>
      <c r="BB155" s="19" t="s">
        <v>464</v>
      </c>
      <c r="BC155" s="20" t="s">
        <v>1392</v>
      </c>
      <c r="BD155" s="20" t="s">
        <v>1393</v>
      </c>
      <c r="BE155" s="20" t="s">
        <v>466</v>
      </c>
      <c r="BF155" s="20" t="s">
        <v>466</v>
      </c>
      <c r="BG155" s="20" t="s">
        <v>466</v>
      </c>
    </row>
    <row r="156" spans="31:59" ht="20.399999999999999" thickBot="1" x14ac:dyDescent="0.35">
      <c r="AE156" s="19" t="s">
        <v>469</v>
      </c>
      <c r="AF156" s="20" t="s">
        <v>471</v>
      </c>
      <c r="AG156" s="20" t="s">
        <v>471</v>
      </c>
      <c r="AH156" s="20" t="s">
        <v>471</v>
      </c>
      <c r="AI156" s="20" t="s">
        <v>956</v>
      </c>
      <c r="AJ156" s="20" t="s">
        <v>957</v>
      </c>
      <c r="BB156" s="19" t="s">
        <v>469</v>
      </c>
      <c r="BC156" s="20" t="s">
        <v>1394</v>
      </c>
      <c r="BD156" s="20" t="s">
        <v>1395</v>
      </c>
      <c r="BE156" s="20" t="s">
        <v>471</v>
      </c>
      <c r="BF156" s="20" t="s">
        <v>471</v>
      </c>
      <c r="BG156" s="20" t="s">
        <v>471</v>
      </c>
    </row>
    <row r="157" spans="31:59" ht="20.399999999999999" thickBot="1" x14ac:dyDescent="0.35">
      <c r="AE157" s="19" t="s">
        <v>474</v>
      </c>
      <c r="AF157" s="20" t="s">
        <v>476</v>
      </c>
      <c r="AG157" s="20" t="s">
        <v>476</v>
      </c>
      <c r="AH157" s="20" t="s">
        <v>476</v>
      </c>
      <c r="AI157" s="20" t="s">
        <v>958</v>
      </c>
      <c r="AJ157" s="20" t="s">
        <v>959</v>
      </c>
      <c r="BB157" s="19" t="s">
        <v>474</v>
      </c>
      <c r="BC157" s="20" t="s">
        <v>1396</v>
      </c>
      <c r="BD157" s="20" t="s">
        <v>1397</v>
      </c>
      <c r="BE157" s="20" t="s">
        <v>476</v>
      </c>
      <c r="BF157" s="20" t="s">
        <v>476</v>
      </c>
      <c r="BG157" s="20" t="s">
        <v>476</v>
      </c>
    </row>
    <row r="158" spans="31:59" ht="20.399999999999999" thickBot="1" x14ac:dyDescent="0.35">
      <c r="AE158" s="19" t="s">
        <v>479</v>
      </c>
      <c r="AF158" s="20" t="s">
        <v>481</v>
      </c>
      <c r="AG158" s="20" t="s">
        <v>481</v>
      </c>
      <c r="AH158" s="20" t="s">
        <v>481</v>
      </c>
      <c r="AI158" s="20" t="s">
        <v>960</v>
      </c>
      <c r="AJ158" s="20" t="s">
        <v>961</v>
      </c>
      <c r="BB158" s="19" t="s">
        <v>479</v>
      </c>
      <c r="BC158" s="20" t="s">
        <v>1398</v>
      </c>
      <c r="BD158" s="20" t="s">
        <v>1399</v>
      </c>
      <c r="BE158" s="20" t="s">
        <v>481</v>
      </c>
      <c r="BF158" s="20" t="s">
        <v>481</v>
      </c>
      <c r="BG158" s="20" t="s">
        <v>481</v>
      </c>
    </row>
    <row r="159" spans="31:59" ht="20.399999999999999" thickBot="1" x14ac:dyDescent="0.35">
      <c r="AE159" s="19" t="s">
        <v>484</v>
      </c>
      <c r="AF159" s="20" t="s">
        <v>486</v>
      </c>
      <c r="AG159" s="20" t="s">
        <v>486</v>
      </c>
      <c r="AH159" s="20" t="s">
        <v>486</v>
      </c>
      <c r="AI159" s="20" t="s">
        <v>962</v>
      </c>
      <c r="AJ159" s="20" t="s">
        <v>963</v>
      </c>
      <c r="BB159" s="19" t="s">
        <v>484</v>
      </c>
      <c r="BC159" s="20" t="s">
        <v>1400</v>
      </c>
      <c r="BD159" s="20" t="s">
        <v>1401</v>
      </c>
      <c r="BE159" s="20" t="s">
        <v>486</v>
      </c>
      <c r="BF159" s="20" t="s">
        <v>486</v>
      </c>
      <c r="BG159" s="20" t="s">
        <v>486</v>
      </c>
    </row>
    <row r="160" spans="31:59" ht="20.399999999999999" thickBot="1" x14ac:dyDescent="0.35">
      <c r="AE160" s="19" t="s">
        <v>489</v>
      </c>
      <c r="AF160" s="20" t="s">
        <v>491</v>
      </c>
      <c r="AG160" s="20" t="s">
        <v>491</v>
      </c>
      <c r="AH160" s="20" t="s">
        <v>491</v>
      </c>
      <c r="AI160" s="20" t="s">
        <v>964</v>
      </c>
      <c r="AJ160" s="20" t="s">
        <v>965</v>
      </c>
      <c r="BB160" s="19" t="s">
        <v>489</v>
      </c>
      <c r="BC160" s="20" t="s">
        <v>1402</v>
      </c>
      <c r="BD160" s="20" t="s">
        <v>1403</v>
      </c>
      <c r="BE160" s="20" t="s">
        <v>491</v>
      </c>
      <c r="BF160" s="20" t="s">
        <v>491</v>
      </c>
      <c r="BG160" s="20" t="s">
        <v>491</v>
      </c>
    </row>
    <row r="161" spans="31:59" ht="20.399999999999999" thickBot="1" x14ac:dyDescent="0.35">
      <c r="AE161" s="19" t="s">
        <v>494</v>
      </c>
      <c r="AF161" s="20" t="s">
        <v>496</v>
      </c>
      <c r="AG161" s="20" t="s">
        <v>496</v>
      </c>
      <c r="AH161" s="20" t="s">
        <v>496</v>
      </c>
      <c r="AI161" s="20" t="s">
        <v>966</v>
      </c>
      <c r="AJ161" s="20" t="s">
        <v>967</v>
      </c>
      <c r="BB161" s="19" t="s">
        <v>494</v>
      </c>
      <c r="BC161" s="20" t="s">
        <v>1404</v>
      </c>
      <c r="BD161" s="20" t="s">
        <v>1405</v>
      </c>
      <c r="BE161" s="20" t="s">
        <v>496</v>
      </c>
      <c r="BF161" s="20" t="s">
        <v>496</v>
      </c>
      <c r="BG161" s="20" t="s">
        <v>496</v>
      </c>
    </row>
    <row r="162" spans="31:59" ht="20.399999999999999" thickBot="1" x14ac:dyDescent="0.35">
      <c r="AE162" s="19" t="s">
        <v>499</v>
      </c>
      <c r="AF162" s="20" t="s">
        <v>501</v>
      </c>
      <c r="AG162" s="20" t="s">
        <v>501</v>
      </c>
      <c r="AH162" s="20" t="s">
        <v>501</v>
      </c>
      <c r="AI162" s="20" t="s">
        <v>968</v>
      </c>
      <c r="AJ162" s="20" t="s">
        <v>969</v>
      </c>
      <c r="BB162" s="19" t="s">
        <v>499</v>
      </c>
      <c r="BC162" s="20" t="s">
        <v>1406</v>
      </c>
      <c r="BD162" s="20" t="s">
        <v>1407</v>
      </c>
      <c r="BE162" s="20" t="s">
        <v>501</v>
      </c>
      <c r="BF162" s="20" t="s">
        <v>501</v>
      </c>
      <c r="BG162" s="20" t="s">
        <v>501</v>
      </c>
    </row>
    <row r="163" spans="31:59" ht="15" thickBot="1" x14ac:dyDescent="0.35">
      <c r="AE163" s="19" t="s">
        <v>504</v>
      </c>
      <c r="AF163" s="20" t="s">
        <v>506</v>
      </c>
      <c r="AG163" s="20" t="s">
        <v>506</v>
      </c>
      <c r="AH163" s="20" t="s">
        <v>506</v>
      </c>
      <c r="AI163" s="20" t="s">
        <v>970</v>
      </c>
      <c r="AJ163" s="20" t="s">
        <v>971</v>
      </c>
      <c r="BB163" s="19" t="s">
        <v>504</v>
      </c>
      <c r="BC163" s="20" t="s">
        <v>1408</v>
      </c>
      <c r="BD163" s="20" t="s">
        <v>1409</v>
      </c>
      <c r="BE163" s="20" t="s">
        <v>506</v>
      </c>
      <c r="BF163" s="20" t="s">
        <v>506</v>
      </c>
      <c r="BG163" s="20" t="s">
        <v>506</v>
      </c>
    </row>
    <row r="164" spans="31:59" ht="15" thickBot="1" x14ac:dyDescent="0.35">
      <c r="AE164" s="19" t="s">
        <v>509</v>
      </c>
      <c r="AF164" s="20" t="s">
        <v>511</v>
      </c>
      <c r="AG164" s="20" t="s">
        <v>511</v>
      </c>
      <c r="AH164" s="20" t="s">
        <v>511</v>
      </c>
      <c r="AI164" s="20" t="s">
        <v>972</v>
      </c>
      <c r="AJ164" s="20" t="s">
        <v>973</v>
      </c>
      <c r="BB164" s="19" t="s">
        <v>509</v>
      </c>
      <c r="BC164" s="20" t="s">
        <v>441</v>
      </c>
      <c r="BD164" s="20" t="s">
        <v>1410</v>
      </c>
      <c r="BE164" s="20" t="s">
        <v>511</v>
      </c>
      <c r="BF164" s="20" t="s">
        <v>511</v>
      </c>
      <c r="BG164" s="20" t="s">
        <v>511</v>
      </c>
    </row>
    <row r="165" spans="31:59" ht="15" thickBot="1" x14ac:dyDescent="0.35">
      <c r="AE165" s="19" t="s">
        <v>514</v>
      </c>
      <c r="AF165" s="20" t="s">
        <v>516</v>
      </c>
      <c r="AG165" s="20" t="s">
        <v>516</v>
      </c>
      <c r="AH165" s="20" t="s">
        <v>516</v>
      </c>
      <c r="AI165" s="20" t="s">
        <v>974</v>
      </c>
      <c r="AJ165" s="20" t="s">
        <v>975</v>
      </c>
      <c r="BB165" s="19" t="s">
        <v>514</v>
      </c>
      <c r="BC165" s="20" t="s">
        <v>446</v>
      </c>
      <c r="BD165" s="20" t="s">
        <v>1411</v>
      </c>
      <c r="BE165" s="20" t="s">
        <v>516</v>
      </c>
      <c r="BF165" s="20" t="s">
        <v>516</v>
      </c>
      <c r="BG165" s="20" t="s">
        <v>516</v>
      </c>
    </row>
    <row r="166" spans="31:59" ht="15" thickBot="1" x14ac:dyDescent="0.35">
      <c r="AE166" s="19" t="s">
        <v>519</v>
      </c>
      <c r="AF166" s="20" t="s">
        <v>521</v>
      </c>
      <c r="AG166" s="20" t="s">
        <v>521</v>
      </c>
      <c r="AH166" s="20" t="s">
        <v>521</v>
      </c>
      <c r="AI166" s="20" t="s">
        <v>976</v>
      </c>
      <c r="AJ166" s="20" t="s">
        <v>977</v>
      </c>
      <c r="BB166" s="19" t="s">
        <v>519</v>
      </c>
      <c r="BC166" s="20" t="s">
        <v>461</v>
      </c>
      <c r="BD166" s="20" t="s">
        <v>1412</v>
      </c>
      <c r="BE166" s="20" t="s">
        <v>521</v>
      </c>
      <c r="BF166" s="20" t="s">
        <v>521</v>
      </c>
      <c r="BG166" s="20" t="s">
        <v>521</v>
      </c>
    </row>
    <row r="167" spans="31:59" ht="15" thickBot="1" x14ac:dyDescent="0.35">
      <c r="AE167" s="19" t="s">
        <v>524</v>
      </c>
      <c r="AF167" s="20" t="s">
        <v>525</v>
      </c>
      <c r="AG167" s="20" t="s">
        <v>525</v>
      </c>
      <c r="AH167" s="20" t="s">
        <v>525</v>
      </c>
      <c r="AI167" s="20" t="s">
        <v>978</v>
      </c>
      <c r="AJ167" s="20" t="s">
        <v>979</v>
      </c>
      <c r="BB167" s="19" t="s">
        <v>524</v>
      </c>
      <c r="BC167" s="20" t="s">
        <v>466</v>
      </c>
      <c r="BD167" s="20" t="s">
        <v>1413</v>
      </c>
      <c r="BE167" s="20" t="s">
        <v>525</v>
      </c>
      <c r="BF167" s="20" t="s">
        <v>525</v>
      </c>
      <c r="BG167" s="20" t="s">
        <v>525</v>
      </c>
    </row>
    <row r="168" spans="31:59" ht="15" thickBot="1" x14ac:dyDescent="0.35">
      <c r="AE168" s="19" t="s">
        <v>528</v>
      </c>
      <c r="AF168" s="20" t="s">
        <v>529</v>
      </c>
      <c r="AG168" s="20" t="s">
        <v>529</v>
      </c>
      <c r="AH168" s="20" t="s">
        <v>529</v>
      </c>
      <c r="AI168" s="20" t="s">
        <v>980</v>
      </c>
      <c r="AJ168" s="20" t="s">
        <v>981</v>
      </c>
      <c r="BB168" s="19" t="s">
        <v>528</v>
      </c>
      <c r="BC168" s="20" t="s">
        <v>491</v>
      </c>
      <c r="BD168" s="20" t="s">
        <v>529</v>
      </c>
      <c r="BE168" s="20" t="s">
        <v>529</v>
      </c>
      <c r="BF168" s="20" t="s">
        <v>529</v>
      </c>
      <c r="BG168" s="20" t="s">
        <v>529</v>
      </c>
    </row>
    <row r="169" spans="31:59" ht="15" thickBot="1" x14ac:dyDescent="0.35">
      <c r="AE169" s="19" t="s">
        <v>532</v>
      </c>
      <c r="AF169" s="20" t="s">
        <v>533</v>
      </c>
      <c r="AG169" s="20" t="s">
        <v>533</v>
      </c>
      <c r="AH169" s="20" t="s">
        <v>533</v>
      </c>
      <c r="AI169" s="20" t="s">
        <v>982</v>
      </c>
      <c r="AJ169" s="20" t="s">
        <v>983</v>
      </c>
      <c r="BB169" s="19" t="s">
        <v>532</v>
      </c>
      <c r="BC169" s="20" t="s">
        <v>496</v>
      </c>
      <c r="BD169" s="20" t="s">
        <v>533</v>
      </c>
      <c r="BE169" s="20" t="s">
        <v>533</v>
      </c>
      <c r="BF169" s="20" t="s">
        <v>533</v>
      </c>
      <c r="BG169" s="20" t="s">
        <v>533</v>
      </c>
    </row>
    <row r="170" spans="31:59" ht="15" thickBot="1" x14ac:dyDescent="0.35">
      <c r="AE170" s="19" t="s">
        <v>536</v>
      </c>
      <c r="AF170" s="20" t="s">
        <v>537</v>
      </c>
      <c r="AG170" s="20" t="s">
        <v>537</v>
      </c>
      <c r="AH170" s="20" t="s">
        <v>537</v>
      </c>
      <c r="AI170" s="20" t="s">
        <v>984</v>
      </c>
      <c r="AJ170" s="20" t="s">
        <v>985</v>
      </c>
      <c r="BB170" s="19" t="s">
        <v>536</v>
      </c>
      <c r="BC170" s="20" t="s">
        <v>521</v>
      </c>
      <c r="BD170" s="20" t="s">
        <v>537</v>
      </c>
      <c r="BE170" s="20" t="s">
        <v>537</v>
      </c>
      <c r="BF170" s="20" t="s">
        <v>537</v>
      </c>
      <c r="BG170" s="20" t="s">
        <v>537</v>
      </c>
    </row>
    <row r="171" spans="31:59" ht="15" thickBot="1" x14ac:dyDescent="0.35">
      <c r="AE171" s="19" t="s">
        <v>540</v>
      </c>
      <c r="AF171" s="20" t="s">
        <v>541</v>
      </c>
      <c r="AG171" s="20" t="s">
        <v>541</v>
      </c>
      <c r="AH171" s="20" t="s">
        <v>541</v>
      </c>
      <c r="AI171" s="20" t="s">
        <v>986</v>
      </c>
      <c r="AJ171" s="20" t="s">
        <v>533</v>
      </c>
      <c r="BB171" s="19" t="s">
        <v>540</v>
      </c>
      <c r="BC171" s="20" t="s">
        <v>525</v>
      </c>
      <c r="BD171" s="20" t="s">
        <v>541</v>
      </c>
      <c r="BE171" s="20" t="s">
        <v>541</v>
      </c>
      <c r="BF171" s="20" t="s">
        <v>541</v>
      </c>
      <c r="BG171" s="20" t="s">
        <v>541</v>
      </c>
    </row>
    <row r="172" spans="31:59" ht="15" thickBot="1" x14ac:dyDescent="0.35">
      <c r="AE172" s="19" t="s">
        <v>544</v>
      </c>
      <c r="AF172" s="20" t="s">
        <v>545</v>
      </c>
      <c r="AG172" s="20" t="s">
        <v>545</v>
      </c>
      <c r="AH172" s="20" t="s">
        <v>545</v>
      </c>
      <c r="AI172" s="20" t="s">
        <v>987</v>
      </c>
      <c r="AJ172" s="20" t="s">
        <v>537</v>
      </c>
      <c r="BB172" s="19" t="s">
        <v>544</v>
      </c>
      <c r="BC172" s="20" t="s">
        <v>545</v>
      </c>
      <c r="BD172" s="20" t="s">
        <v>545</v>
      </c>
      <c r="BE172" s="20" t="s">
        <v>545</v>
      </c>
      <c r="BF172" s="20" t="s">
        <v>545</v>
      </c>
      <c r="BG172" s="20" t="s">
        <v>545</v>
      </c>
    </row>
    <row r="173" spans="31:59" ht="15" thickBot="1" x14ac:dyDescent="0.35">
      <c r="AE173" s="19" t="s">
        <v>548</v>
      </c>
      <c r="AF173" s="20" t="s">
        <v>549</v>
      </c>
      <c r="AG173" s="20" t="s">
        <v>549</v>
      </c>
      <c r="AH173" s="20" t="s">
        <v>549</v>
      </c>
      <c r="AI173" s="20" t="s">
        <v>549</v>
      </c>
      <c r="AJ173" s="20" t="s">
        <v>549</v>
      </c>
      <c r="BB173" s="19" t="s">
        <v>548</v>
      </c>
      <c r="BC173" s="20" t="s">
        <v>549</v>
      </c>
      <c r="BD173" s="20" t="s">
        <v>549</v>
      </c>
      <c r="BE173" s="20" t="s">
        <v>549</v>
      </c>
      <c r="BF173" s="20" t="s">
        <v>549</v>
      </c>
      <c r="BG173" s="20" t="s">
        <v>549</v>
      </c>
    </row>
    <row r="174" spans="31:59" ht="18.600000000000001" thickBot="1" x14ac:dyDescent="0.35">
      <c r="AE174" s="15"/>
      <c r="BB174" s="15"/>
    </row>
    <row r="175" spans="31:59" ht="15" thickBot="1" x14ac:dyDescent="0.35">
      <c r="AE175" s="19" t="s">
        <v>551</v>
      </c>
      <c r="AF175" s="19" t="s">
        <v>26</v>
      </c>
      <c r="AG175" s="19" t="s">
        <v>27</v>
      </c>
      <c r="AH175" s="19" t="s">
        <v>28</v>
      </c>
      <c r="AI175" s="19" t="s">
        <v>29</v>
      </c>
      <c r="AJ175" s="19" t="s">
        <v>30</v>
      </c>
      <c r="BB175" s="19" t="s">
        <v>551</v>
      </c>
      <c r="BC175" s="19" t="s">
        <v>26</v>
      </c>
      <c r="BD175" s="19" t="s">
        <v>27</v>
      </c>
      <c r="BE175" s="19" t="s">
        <v>28</v>
      </c>
      <c r="BF175" s="19" t="s">
        <v>29</v>
      </c>
      <c r="BG175" s="19" t="s">
        <v>30</v>
      </c>
    </row>
    <row r="176" spans="31:59" ht="15" thickBot="1" x14ac:dyDescent="0.35">
      <c r="AE176" s="19" t="s">
        <v>114</v>
      </c>
      <c r="AF176" s="20">
        <v>833156.5</v>
      </c>
      <c r="AG176" s="20">
        <v>83379.899999999994</v>
      </c>
      <c r="AH176" s="20">
        <v>80</v>
      </c>
      <c r="AI176" s="20">
        <v>166695.70000000001</v>
      </c>
      <c r="AJ176" s="20">
        <v>999862.7</v>
      </c>
      <c r="BB176" s="19" t="s">
        <v>114</v>
      </c>
      <c r="BC176" s="20">
        <v>428586.1</v>
      </c>
      <c r="BD176" s="20">
        <v>71475.3</v>
      </c>
      <c r="BE176" s="20">
        <v>89</v>
      </c>
      <c r="BF176" s="20">
        <v>499899.4</v>
      </c>
      <c r="BG176" s="20">
        <v>928521.5</v>
      </c>
    </row>
    <row r="177" spans="31:59" ht="15" thickBot="1" x14ac:dyDescent="0.35">
      <c r="AE177" s="19" t="s">
        <v>120</v>
      </c>
      <c r="AF177" s="20">
        <v>833155.5</v>
      </c>
      <c r="AG177" s="20">
        <v>79</v>
      </c>
      <c r="AH177" s="20">
        <v>79</v>
      </c>
      <c r="AI177" s="20">
        <v>166694.70000000001</v>
      </c>
      <c r="AJ177" s="20">
        <v>999861.7</v>
      </c>
      <c r="BB177" s="19" t="s">
        <v>120</v>
      </c>
      <c r="BC177" s="20">
        <v>428585.1</v>
      </c>
      <c r="BD177" s="20">
        <v>71474.3</v>
      </c>
      <c r="BE177" s="20">
        <v>88</v>
      </c>
      <c r="BF177" s="20">
        <v>499897.4</v>
      </c>
      <c r="BG177" s="20">
        <v>928518.5</v>
      </c>
    </row>
    <row r="178" spans="31:59" ht="15" thickBot="1" x14ac:dyDescent="0.35">
      <c r="AE178" s="19" t="s">
        <v>126</v>
      </c>
      <c r="AF178" s="20">
        <v>833150.5</v>
      </c>
      <c r="AG178" s="20">
        <v>78</v>
      </c>
      <c r="AH178" s="20">
        <v>78</v>
      </c>
      <c r="AI178" s="20">
        <v>166693.70000000001</v>
      </c>
      <c r="AJ178" s="20">
        <v>999860.7</v>
      </c>
      <c r="BB178" s="19" t="s">
        <v>126</v>
      </c>
      <c r="BC178" s="20">
        <v>428584.1</v>
      </c>
      <c r="BD178" s="20">
        <v>71473.3</v>
      </c>
      <c r="BE178" s="20">
        <v>87</v>
      </c>
      <c r="BF178" s="20">
        <v>499896.4</v>
      </c>
      <c r="BG178" s="20">
        <v>928517.5</v>
      </c>
    </row>
    <row r="179" spans="31:59" ht="15" thickBot="1" x14ac:dyDescent="0.35">
      <c r="AE179" s="19" t="s">
        <v>132</v>
      </c>
      <c r="AF179" s="20">
        <v>833149.5</v>
      </c>
      <c r="AG179" s="20">
        <v>77</v>
      </c>
      <c r="AH179" s="20">
        <v>77</v>
      </c>
      <c r="AI179" s="20">
        <v>166692.70000000001</v>
      </c>
      <c r="AJ179" s="20">
        <v>999859.7</v>
      </c>
      <c r="BB179" s="19" t="s">
        <v>132</v>
      </c>
      <c r="BC179" s="20">
        <v>428583.1</v>
      </c>
      <c r="BD179" s="20">
        <v>71472.3</v>
      </c>
      <c r="BE179" s="20">
        <v>86</v>
      </c>
      <c r="BF179" s="20">
        <v>499895.4</v>
      </c>
      <c r="BG179" s="20">
        <v>928511.5</v>
      </c>
    </row>
    <row r="180" spans="31:59" ht="15" thickBot="1" x14ac:dyDescent="0.35">
      <c r="AE180" s="19" t="s">
        <v>138</v>
      </c>
      <c r="AF180" s="20">
        <v>666570.30000000005</v>
      </c>
      <c r="AG180" s="20">
        <v>76</v>
      </c>
      <c r="AH180" s="20">
        <v>76</v>
      </c>
      <c r="AI180" s="20">
        <v>166691.70000000001</v>
      </c>
      <c r="AJ180" s="20">
        <v>999858.7</v>
      </c>
      <c r="BB180" s="19" t="s">
        <v>138</v>
      </c>
      <c r="BC180" s="20">
        <v>428582.1</v>
      </c>
      <c r="BD180" s="20">
        <v>71471.3</v>
      </c>
      <c r="BE180" s="20">
        <v>85</v>
      </c>
      <c r="BF180" s="20">
        <v>499894.4</v>
      </c>
      <c r="BG180" s="20">
        <v>928510.5</v>
      </c>
    </row>
    <row r="181" spans="31:59" ht="15" thickBot="1" x14ac:dyDescent="0.35">
      <c r="AE181" s="19" t="s">
        <v>144</v>
      </c>
      <c r="AF181" s="20">
        <v>666569.30000000005</v>
      </c>
      <c r="AG181" s="20">
        <v>75</v>
      </c>
      <c r="AH181" s="20">
        <v>75</v>
      </c>
      <c r="AI181" s="20">
        <v>117</v>
      </c>
      <c r="AJ181" s="20">
        <v>999857.7</v>
      </c>
      <c r="BB181" s="19" t="s">
        <v>144</v>
      </c>
      <c r="BC181" s="20">
        <v>428581.1</v>
      </c>
      <c r="BD181" s="20">
        <v>71470.3</v>
      </c>
      <c r="BE181" s="20">
        <v>75</v>
      </c>
      <c r="BF181" s="20">
        <v>499893.4</v>
      </c>
      <c r="BG181" s="20">
        <v>928503.5</v>
      </c>
    </row>
    <row r="182" spans="31:59" ht="15" thickBot="1" x14ac:dyDescent="0.35">
      <c r="AE182" s="19" t="s">
        <v>150</v>
      </c>
      <c r="AF182" s="20">
        <v>499990.6</v>
      </c>
      <c r="AG182" s="20">
        <v>74</v>
      </c>
      <c r="AH182" s="20">
        <v>74</v>
      </c>
      <c r="AI182" s="20">
        <v>116</v>
      </c>
      <c r="AJ182" s="20">
        <v>999856.7</v>
      </c>
      <c r="BB182" s="19" t="s">
        <v>150</v>
      </c>
      <c r="BC182" s="20">
        <v>428580.1</v>
      </c>
      <c r="BD182" s="20">
        <v>71469.3</v>
      </c>
      <c r="BE182" s="20">
        <v>74</v>
      </c>
      <c r="BF182" s="20">
        <v>499892.4</v>
      </c>
      <c r="BG182" s="20">
        <v>928502.5</v>
      </c>
    </row>
    <row r="183" spans="31:59" ht="15" thickBot="1" x14ac:dyDescent="0.35">
      <c r="AE183" s="19" t="s">
        <v>156</v>
      </c>
      <c r="AF183" s="20">
        <v>499989.6</v>
      </c>
      <c r="AG183" s="20">
        <v>73</v>
      </c>
      <c r="AH183" s="20">
        <v>73</v>
      </c>
      <c r="AI183" s="20">
        <v>115</v>
      </c>
      <c r="AJ183" s="20">
        <v>999855.7</v>
      </c>
      <c r="BB183" s="19" t="s">
        <v>156</v>
      </c>
      <c r="BC183" s="20">
        <v>428579.1</v>
      </c>
      <c r="BD183" s="20">
        <v>71468.3</v>
      </c>
      <c r="BE183" s="20">
        <v>73</v>
      </c>
      <c r="BF183" s="20">
        <v>499891.4</v>
      </c>
      <c r="BG183" s="20">
        <v>928496.5</v>
      </c>
    </row>
    <row r="184" spans="31:59" ht="15" thickBot="1" x14ac:dyDescent="0.35">
      <c r="AE184" s="19" t="s">
        <v>162</v>
      </c>
      <c r="AF184" s="20">
        <v>499986.6</v>
      </c>
      <c r="AG184" s="20">
        <v>72</v>
      </c>
      <c r="AH184" s="20">
        <v>72</v>
      </c>
      <c r="AI184" s="20">
        <v>114</v>
      </c>
      <c r="AJ184" s="20">
        <v>999854.7</v>
      </c>
      <c r="BB184" s="19" t="s">
        <v>162</v>
      </c>
      <c r="BC184" s="20">
        <v>428578.1</v>
      </c>
      <c r="BD184" s="20">
        <v>71467.3</v>
      </c>
      <c r="BE184" s="20">
        <v>72</v>
      </c>
      <c r="BF184" s="20">
        <v>499890.4</v>
      </c>
      <c r="BG184" s="20">
        <v>928495.5</v>
      </c>
    </row>
    <row r="185" spans="31:59" ht="15" thickBot="1" x14ac:dyDescent="0.35">
      <c r="AE185" s="19" t="s">
        <v>168</v>
      </c>
      <c r="AF185" s="20">
        <v>499985.6</v>
      </c>
      <c r="AG185" s="20">
        <v>71</v>
      </c>
      <c r="AH185" s="20">
        <v>71</v>
      </c>
      <c r="AI185" s="20">
        <v>113</v>
      </c>
      <c r="AJ185" s="20">
        <v>999853.7</v>
      </c>
      <c r="BB185" s="19" t="s">
        <v>168</v>
      </c>
      <c r="BC185" s="20">
        <v>428577.1</v>
      </c>
      <c r="BD185" s="20">
        <v>71466.3</v>
      </c>
      <c r="BE185" s="20">
        <v>71</v>
      </c>
      <c r="BF185" s="20">
        <v>499889.4</v>
      </c>
      <c r="BG185" s="20">
        <v>928490.5</v>
      </c>
    </row>
    <row r="186" spans="31:59" ht="15" thickBot="1" x14ac:dyDescent="0.35">
      <c r="AE186" s="19" t="s">
        <v>174</v>
      </c>
      <c r="AF186" s="20">
        <v>416677.8</v>
      </c>
      <c r="AG186" s="20">
        <v>70</v>
      </c>
      <c r="AH186" s="20">
        <v>70</v>
      </c>
      <c r="AI186" s="20">
        <v>112</v>
      </c>
      <c r="AJ186" s="20">
        <v>999852.7</v>
      </c>
      <c r="BB186" s="19" t="s">
        <v>174</v>
      </c>
      <c r="BC186" s="20">
        <v>428576.1</v>
      </c>
      <c r="BD186" s="20">
        <v>71465.3</v>
      </c>
      <c r="BE186" s="20">
        <v>70</v>
      </c>
      <c r="BF186" s="20">
        <v>499888.4</v>
      </c>
      <c r="BG186" s="20">
        <v>928489.5</v>
      </c>
    </row>
    <row r="187" spans="31:59" ht="15" thickBot="1" x14ac:dyDescent="0.35">
      <c r="AE187" s="19" t="s">
        <v>180</v>
      </c>
      <c r="AF187" s="20">
        <v>416676.8</v>
      </c>
      <c r="AG187" s="20">
        <v>69</v>
      </c>
      <c r="AH187" s="20">
        <v>69</v>
      </c>
      <c r="AI187" s="20">
        <v>111</v>
      </c>
      <c r="AJ187" s="20">
        <v>999851.7</v>
      </c>
      <c r="BB187" s="19" t="s">
        <v>180</v>
      </c>
      <c r="BC187" s="20">
        <v>428575.1</v>
      </c>
      <c r="BD187" s="20">
        <v>71464.3</v>
      </c>
      <c r="BE187" s="20">
        <v>69</v>
      </c>
      <c r="BF187" s="20">
        <v>499887.4</v>
      </c>
      <c r="BG187" s="20">
        <v>857079.3</v>
      </c>
    </row>
    <row r="188" spans="31:59" ht="15" thickBot="1" x14ac:dyDescent="0.35">
      <c r="AE188" s="19" t="s">
        <v>186</v>
      </c>
      <c r="AF188" s="20">
        <v>333368.90000000002</v>
      </c>
      <c r="AG188" s="20">
        <v>68</v>
      </c>
      <c r="AH188" s="20">
        <v>68</v>
      </c>
      <c r="AI188" s="20">
        <v>110</v>
      </c>
      <c r="AJ188" s="20">
        <v>999850.7</v>
      </c>
      <c r="BB188" s="19" t="s">
        <v>186</v>
      </c>
      <c r="BC188" s="20">
        <v>428574.1</v>
      </c>
      <c r="BD188" s="20">
        <v>71463.3</v>
      </c>
      <c r="BE188" s="20">
        <v>68</v>
      </c>
      <c r="BF188" s="20">
        <v>499886.4</v>
      </c>
      <c r="BG188" s="20">
        <v>857078.3</v>
      </c>
    </row>
    <row r="189" spans="31:59" ht="15" thickBot="1" x14ac:dyDescent="0.35">
      <c r="AE189" s="19" t="s">
        <v>192</v>
      </c>
      <c r="AF189" s="20">
        <v>333367.90000000002</v>
      </c>
      <c r="AG189" s="20">
        <v>67</v>
      </c>
      <c r="AH189" s="20">
        <v>67</v>
      </c>
      <c r="AI189" s="20">
        <v>109</v>
      </c>
      <c r="AJ189" s="20">
        <v>999849.7</v>
      </c>
      <c r="BB189" s="19" t="s">
        <v>192</v>
      </c>
      <c r="BC189" s="20">
        <v>428573.1</v>
      </c>
      <c r="BD189" s="20">
        <v>71462.3</v>
      </c>
      <c r="BE189" s="20">
        <v>67</v>
      </c>
      <c r="BF189" s="20">
        <v>499885.4</v>
      </c>
      <c r="BG189" s="20">
        <v>785668</v>
      </c>
    </row>
    <row r="190" spans="31:59" ht="15" thickBot="1" x14ac:dyDescent="0.35">
      <c r="AE190" s="19" t="s">
        <v>198</v>
      </c>
      <c r="AF190" s="20">
        <v>250060.1</v>
      </c>
      <c r="AG190" s="20">
        <v>66</v>
      </c>
      <c r="AH190" s="20">
        <v>66</v>
      </c>
      <c r="AI190" s="20">
        <v>108</v>
      </c>
      <c r="AJ190" s="20">
        <v>999848.7</v>
      </c>
      <c r="BB190" s="19" t="s">
        <v>198</v>
      </c>
      <c r="BC190" s="20">
        <v>428572.1</v>
      </c>
      <c r="BD190" s="20">
        <v>71461.3</v>
      </c>
      <c r="BE190" s="20">
        <v>66</v>
      </c>
      <c r="BF190" s="20">
        <v>499884.4</v>
      </c>
      <c r="BG190" s="20">
        <v>785667</v>
      </c>
    </row>
    <row r="191" spans="31:59" ht="15" thickBot="1" x14ac:dyDescent="0.35">
      <c r="AE191" s="19" t="s">
        <v>204</v>
      </c>
      <c r="AF191" s="20">
        <v>250059.1</v>
      </c>
      <c r="AG191" s="20">
        <v>65</v>
      </c>
      <c r="AH191" s="20">
        <v>65</v>
      </c>
      <c r="AI191" s="20">
        <v>107</v>
      </c>
      <c r="AJ191" s="20">
        <v>999847.7</v>
      </c>
      <c r="BB191" s="19" t="s">
        <v>204</v>
      </c>
      <c r="BC191" s="20">
        <v>428571.1</v>
      </c>
      <c r="BD191" s="20">
        <v>71460.3</v>
      </c>
      <c r="BE191" s="20">
        <v>65</v>
      </c>
      <c r="BF191" s="20">
        <v>499883.4</v>
      </c>
      <c r="BG191" s="20">
        <v>714245.2</v>
      </c>
    </row>
    <row r="192" spans="31:59" ht="15" thickBot="1" x14ac:dyDescent="0.35">
      <c r="AE192" s="19" t="s">
        <v>210</v>
      </c>
      <c r="AF192" s="20">
        <v>166739.20000000001</v>
      </c>
      <c r="AG192" s="20">
        <v>64</v>
      </c>
      <c r="AH192" s="20">
        <v>64</v>
      </c>
      <c r="AI192" s="20">
        <v>106</v>
      </c>
      <c r="AJ192" s="20">
        <v>999846.7</v>
      </c>
      <c r="BB192" s="19" t="s">
        <v>210</v>
      </c>
      <c r="BC192" s="20">
        <v>428570.1</v>
      </c>
      <c r="BD192" s="20">
        <v>71459.3</v>
      </c>
      <c r="BE192" s="20">
        <v>64</v>
      </c>
      <c r="BF192" s="20">
        <v>499882.4</v>
      </c>
      <c r="BG192" s="20">
        <v>714244.2</v>
      </c>
    </row>
    <row r="193" spans="31:59" ht="15" thickBot="1" x14ac:dyDescent="0.35">
      <c r="AE193" s="19" t="s">
        <v>216</v>
      </c>
      <c r="AF193" s="20">
        <v>166738.20000000001</v>
      </c>
      <c r="AG193" s="20">
        <v>63</v>
      </c>
      <c r="AH193" s="20">
        <v>63</v>
      </c>
      <c r="AI193" s="20">
        <v>105</v>
      </c>
      <c r="AJ193" s="20">
        <v>999845.7</v>
      </c>
      <c r="BB193" s="19" t="s">
        <v>216</v>
      </c>
      <c r="BC193" s="20">
        <v>428569.1</v>
      </c>
      <c r="BD193" s="20">
        <v>71458.3</v>
      </c>
      <c r="BE193" s="20">
        <v>63</v>
      </c>
      <c r="BF193" s="20">
        <v>499881.4</v>
      </c>
      <c r="BG193" s="20">
        <v>642822.9</v>
      </c>
    </row>
    <row r="194" spans="31:59" ht="15" thickBot="1" x14ac:dyDescent="0.35">
      <c r="AE194" s="19" t="s">
        <v>222</v>
      </c>
      <c r="AF194" s="20">
        <v>83418.399999999994</v>
      </c>
      <c r="AG194" s="20">
        <v>62</v>
      </c>
      <c r="AH194" s="20">
        <v>62</v>
      </c>
      <c r="AI194" s="20">
        <v>104</v>
      </c>
      <c r="AJ194" s="20">
        <v>999844.7</v>
      </c>
      <c r="BB194" s="19" t="s">
        <v>222</v>
      </c>
      <c r="BC194" s="20">
        <v>428568.1</v>
      </c>
      <c r="BD194" s="20">
        <v>71457.3</v>
      </c>
      <c r="BE194" s="20">
        <v>62</v>
      </c>
      <c r="BF194" s="20">
        <v>499880.4</v>
      </c>
      <c r="BG194" s="20">
        <v>642821.9</v>
      </c>
    </row>
    <row r="195" spans="31:59" ht="15" thickBot="1" x14ac:dyDescent="0.35">
      <c r="AE195" s="19" t="s">
        <v>228</v>
      </c>
      <c r="AF195" s="20">
        <v>83417.399999999994</v>
      </c>
      <c r="AG195" s="20">
        <v>61</v>
      </c>
      <c r="AH195" s="20">
        <v>61</v>
      </c>
      <c r="AI195" s="20">
        <v>103</v>
      </c>
      <c r="AJ195" s="20">
        <v>999843.7</v>
      </c>
      <c r="BB195" s="19" t="s">
        <v>228</v>
      </c>
      <c r="BC195" s="20">
        <v>428567.1</v>
      </c>
      <c r="BD195" s="20">
        <v>71456.3</v>
      </c>
      <c r="BE195" s="20">
        <v>61</v>
      </c>
      <c r="BF195" s="20">
        <v>499879.4</v>
      </c>
      <c r="BG195" s="20">
        <v>571400.69999999995</v>
      </c>
    </row>
    <row r="196" spans="31:59" ht="15" thickBot="1" x14ac:dyDescent="0.35">
      <c r="AE196" s="19" t="s">
        <v>234</v>
      </c>
      <c r="AF196" s="20">
        <v>97.5</v>
      </c>
      <c r="AG196" s="20">
        <v>60</v>
      </c>
      <c r="AH196" s="20">
        <v>60</v>
      </c>
      <c r="AI196" s="20">
        <v>102</v>
      </c>
      <c r="AJ196" s="20">
        <v>999842.7</v>
      </c>
      <c r="BB196" s="19" t="s">
        <v>234</v>
      </c>
      <c r="BC196" s="20">
        <v>428566.1</v>
      </c>
      <c r="BD196" s="20">
        <v>71455.3</v>
      </c>
      <c r="BE196" s="20">
        <v>60</v>
      </c>
      <c r="BF196" s="20">
        <v>499878.40000000002</v>
      </c>
      <c r="BG196" s="20">
        <v>571399.69999999995</v>
      </c>
    </row>
    <row r="197" spans="31:59" ht="15" thickBot="1" x14ac:dyDescent="0.35">
      <c r="AE197" s="19" t="s">
        <v>240</v>
      </c>
      <c r="AF197" s="20">
        <v>96.5</v>
      </c>
      <c r="AG197" s="20">
        <v>59</v>
      </c>
      <c r="AH197" s="20">
        <v>59</v>
      </c>
      <c r="AI197" s="20">
        <v>101</v>
      </c>
      <c r="AJ197" s="20">
        <v>999841.7</v>
      </c>
      <c r="BB197" s="19" t="s">
        <v>240</v>
      </c>
      <c r="BC197" s="20">
        <v>428565.1</v>
      </c>
      <c r="BD197" s="20">
        <v>71454.3</v>
      </c>
      <c r="BE197" s="20">
        <v>59</v>
      </c>
      <c r="BF197" s="20">
        <v>499877.4</v>
      </c>
      <c r="BG197" s="20">
        <v>499979.4</v>
      </c>
    </row>
    <row r="198" spans="31:59" ht="15" thickBot="1" x14ac:dyDescent="0.35">
      <c r="AE198" s="19" t="s">
        <v>246</v>
      </c>
      <c r="AF198" s="20">
        <v>95.5</v>
      </c>
      <c r="AG198" s="20">
        <v>58</v>
      </c>
      <c r="AH198" s="20">
        <v>58</v>
      </c>
      <c r="AI198" s="20">
        <v>100</v>
      </c>
      <c r="AJ198" s="20">
        <v>999840.7</v>
      </c>
      <c r="BB198" s="19" t="s">
        <v>246</v>
      </c>
      <c r="BC198" s="20">
        <v>428564.1</v>
      </c>
      <c r="BD198" s="20">
        <v>71453.3</v>
      </c>
      <c r="BE198" s="20">
        <v>58</v>
      </c>
      <c r="BF198" s="20">
        <v>499876.4</v>
      </c>
      <c r="BG198" s="20">
        <v>499977.4</v>
      </c>
    </row>
    <row r="199" spans="31:59" ht="15" thickBot="1" x14ac:dyDescent="0.35">
      <c r="AE199" s="19" t="s">
        <v>252</v>
      </c>
      <c r="AF199" s="20">
        <v>94.5</v>
      </c>
      <c r="AG199" s="20">
        <v>57</v>
      </c>
      <c r="AH199" s="20">
        <v>57</v>
      </c>
      <c r="AI199" s="20">
        <v>99</v>
      </c>
      <c r="AJ199" s="20">
        <v>999839.7</v>
      </c>
      <c r="BB199" s="19" t="s">
        <v>252</v>
      </c>
      <c r="BC199" s="20">
        <v>428563.1</v>
      </c>
      <c r="BD199" s="20">
        <v>71452.3</v>
      </c>
      <c r="BE199" s="20">
        <v>57</v>
      </c>
      <c r="BF199" s="20">
        <v>499875.4</v>
      </c>
      <c r="BG199" s="20">
        <v>499974.40000000002</v>
      </c>
    </row>
    <row r="200" spans="31:59" ht="15" thickBot="1" x14ac:dyDescent="0.35">
      <c r="AE200" s="19" t="s">
        <v>258</v>
      </c>
      <c r="AF200" s="20">
        <v>93.5</v>
      </c>
      <c r="AG200" s="20">
        <v>56</v>
      </c>
      <c r="AH200" s="20">
        <v>56</v>
      </c>
      <c r="AI200" s="20">
        <v>98</v>
      </c>
      <c r="AJ200" s="20">
        <v>999838.7</v>
      </c>
      <c r="BB200" s="19" t="s">
        <v>258</v>
      </c>
      <c r="BC200" s="20">
        <v>428562.1</v>
      </c>
      <c r="BD200" s="20">
        <v>71451.3</v>
      </c>
      <c r="BE200" s="20">
        <v>56</v>
      </c>
      <c r="BF200" s="20">
        <v>499874.4</v>
      </c>
      <c r="BG200" s="20">
        <v>499969.4</v>
      </c>
    </row>
    <row r="201" spans="31:59" ht="15" thickBot="1" x14ac:dyDescent="0.35">
      <c r="AE201" s="19" t="s">
        <v>264</v>
      </c>
      <c r="AF201" s="20">
        <v>92.5</v>
      </c>
      <c r="AG201" s="20">
        <v>55</v>
      </c>
      <c r="AH201" s="20">
        <v>55</v>
      </c>
      <c r="AI201" s="20">
        <v>97</v>
      </c>
      <c r="AJ201" s="20">
        <v>999837.7</v>
      </c>
      <c r="BB201" s="19" t="s">
        <v>264</v>
      </c>
      <c r="BC201" s="20">
        <v>428561.1</v>
      </c>
      <c r="BD201" s="20">
        <v>71450.3</v>
      </c>
      <c r="BE201" s="20">
        <v>55</v>
      </c>
      <c r="BF201" s="20">
        <v>499873.4</v>
      </c>
      <c r="BG201" s="20">
        <v>499949.4</v>
      </c>
    </row>
    <row r="202" spans="31:59" ht="15" thickBot="1" x14ac:dyDescent="0.35">
      <c r="AE202" s="19" t="s">
        <v>270</v>
      </c>
      <c r="AF202" s="20">
        <v>91.5</v>
      </c>
      <c r="AG202" s="20">
        <v>54</v>
      </c>
      <c r="AH202" s="20">
        <v>54</v>
      </c>
      <c r="AI202" s="20">
        <v>96</v>
      </c>
      <c r="AJ202" s="20">
        <v>999836.7</v>
      </c>
      <c r="BB202" s="19" t="s">
        <v>270</v>
      </c>
      <c r="BC202" s="20">
        <v>428560.1</v>
      </c>
      <c r="BD202" s="20">
        <v>71449.3</v>
      </c>
      <c r="BE202" s="20">
        <v>54</v>
      </c>
      <c r="BF202" s="20">
        <v>499872.4</v>
      </c>
      <c r="BG202" s="20">
        <v>499933.4</v>
      </c>
    </row>
    <row r="203" spans="31:59" ht="15" thickBot="1" x14ac:dyDescent="0.35">
      <c r="AE203" s="19" t="s">
        <v>276</v>
      </c>
      <c r="AF203" s="20">
        <v>90.5</v>
      </c>
      <c r="AG203" s="20">
        <v>53</v>
      </c>
      <c r="AH203" s="20">
        <v>53</v>
      </c>
      <c r="AI203" s="20">
        <v>95</v>
      </c>
      <c r="AJ203" s="20">
        <v>999835.7</v>
      </c>
      <c r="BB203" s="19" t="s">
        <v>276</v>
      </c>
      <c r="BC203" s="20">
        <v>428559.1</v>
      </c>
      <c r="BD203" s="20">
        <v>71448.3</v>
      </c>
      <c r="BE203" s="20">
        <v>53</v>
      </c>
      <c r="BF203" s="20">
        <v>499871.4</v>
      </c>
      <c r="BG203" s="20">
        <v>499925.4</v>
      </c>
    </row>
    <row r="204" spans="31:59" ht="15" thickBot="1" x14ac:dyDescent="0.35">
      <c r="AE204" s="19" t="s">
        <v>282</v>
      </c>
      <c r="AF204" s="20">
        <v>89.5</v>
      </c>
      <c r="AG204" s="20">
        <v>52</v>
      </c>
      <c r="AH204" s="20">
        <v>52</v>
      </c>
      <c r="AI204" s="20">
        <v>94</v>
      </c>
      <c r="AJ204" s="20">
        <v>999834.7</v>
      </c>
      <c r="BB204" s="19" t="s">
        <v>282</v>
      </c>
      <c r="BC204" s="20">
        <v>428558.1</v>
      </c>
      <c r="BD204" s="20">
        <v>71447.3</v>
      </c>
      <c r="BE204" s="20">
        <v>52</v>
      </c>
      <c r="BF204" s="20">
        <v>499870.4</v>
      </c>
      <c r="BG204" s="20">
        <v>499921.4</v>
      </c>
    </row>
    <row r="205" spans="31:59" ht="15" thickBot="1" x14ac:dyDescent="0.35">
      <c r="AE205" s="19" t="s">
        <v>288</v>
      </c>
      <c r="AF205" s="20">
        <v>88.5</v>
      </c>
      <c r="AG205" s="20">
        <v>51</v>
      </c>
      <c r="AH205" s="20">
        <v>51</v>
      </c>
      <c r="AI205" s="20">
        <v>93</v>
      </c>
      <c r="AJ205" s="20">
        <v>999833.7</v>
      </c>
      <c r="BB205" s="19" t="s">
        <v>288</v>
      </c>
      <c r="BC205" s="20">
        <v>428557.1</v>
      </c>
      <c r="BD205" s="20">
        <v>71446.3</v>
      </c>
      <c r="BE205" s="20">
        <v>51</v>
      </c>
      <c r="BF205" s="20">
        <v>499869.4</v>
      </c>
      <c r="BG205" s="20">
        <v>499907.4</v>
      </c>
    </row>
    <row r="206" spans="31:59" ht="15" thickBot="1" x14ac:dyDescent="0.35">
      <c r="AE206" s="19" t="s">
        <v>294</v>
      </c>
      <c r="AF206" s="20">
        <v>87.5</v>
      </c>
      <c r="AG206" s="20">
        <v>50</v>
      </c>
      <c r="AH206" s="20">
        <v>50</v>
      </c>
      <c r="AI206" s="20">
        <v>92</v>
      </c>
      <c r="AJ206" s="20">
        <v>999832.7</v>
      </c>
      <c r="BB206" s="19" t="s">
        <v>294</v>
      </c>
      <c r="BC206" s="20">
        <v>428556.1</v>
      </c>
      <c r="BD206" s="20">
        <v>71445.3</v>
      </c>
      <c r="BE206" s="20">
        <v>50</v>
      </c>
      <c r="BF206" s="20">
        <v>499868.4</v>
      </c>
      <c r="BG206" s="20">
        <v>499906.4</v>
      </c>
    </row>
    <row r="207" spans="31:59" ht="15" thickBot="1" x14ac:dyDescent="0.35">
      <c r="AE207" s="19" t="s">
        <v>300</v>
      </c>
      <c r="AF207" s="20">
        <v>49</v>
      </c>
      <c r="AG207" s="20">
        <v>49</v>
      </c>
      <c r="AH207" s="20">
        <v>49</v>
      </c>
      <c r="AI207" s="20">
        <v>55.5</v>
      </c>
      <c r="AJ207" s="20">
        <v>999831.7</v>
      </c>
      <c r="BB207" s="19" t="s">
        <v>300</v>
      </c>
      <c r="BC207" s="20">
        <v>428555.1</v>
      </c>
      <c r="BD207" s="20">
        <v>71444.3</v>
      </c>
      <c r="BE207" s="20">
        <v>49</v>
      </c>
      <c r="BF207" s="20">
        <v>499867.4</v>
      </c>
      <c r="BG207" s="20">
        <v>55.5</v>
      </c>
    </row>
    <row r="208" spans="31:59" ht="15" thickBot="1" x14ac:dyDescent="0.35">
      <c r="AE208" s="19" t="s">
        <v>306</v>
      </c>
      <c r="AF208" s="20">
        <v>48</v>
      </c>
      <c r="AG208" s="20">
        <v>48</v>
      </c>
      <c r="AH208" s="20">
        <v>48</v>
      </c>
      <c r="AI208" s="20">
        <v>49</v>
      </c>
      <c r="AJ208" s="20">
        <v>999817.2</v>
      </c>
      <c r="BB208" s="19" t="s">
        <v>306</v>
      </c>
      <c r="BC208" s="20">
        <v>428554.1</v>
      </c>
      <c r="BD208" s="20">
        <v>71443.3</v>
      </c>
      <c r="BE208" s="20">
        <v>48</v>
      </c>
      <c r="BF208" s="20">
        <v>499866.4</v>
      </c>
      <c r="BG208" s="20">
        <v>48</v>
      </c>
    </row>
    <row r="209" spans="31:59" ht="15" thickBot="1" x14ac:dyDescent="0.35">
      <c r="AE209" s="19" t="s">
        <v>312</v>
      </c>
      <c r="AF209" s="20">
        <v>47</v>
      </c>
      <c r="AG209" s="20">
        <v>47</v>
      </c>
      <c r="AH209" s="20">
        <v>47</v>
      </c>
      <c r="AI209" s="20">
        <v>48</v>
      </c>
      <c r="AJ209" s="20">
        <v>999816.2</v>
      </c>
      <c r="BB209" s="19" t="s">
        <v>312</v>
      </c>
      <c r="BC209" s="20">
        <v>428553.1</v>
      </c>
      <c r="BD209" s="20">
        <v>71442.3</v>
      </c>
      <c r="BE209" s="20">
        <v>47</v>
      </c>
      <c r="BF209" s="20">
        <v>499865.4</v>
      </c>
      <c r="BG209" s="20">
        <v>47</v>
      </c>
    </row>
    <row r="210" spans="31:59" ht="15" thickBot="1" x14ac:dyDescent="0.35">
      <c r="AE210" s="19" t="s">
        <v>318</v>
      </c>
      <c r="AF210" s="20">
        <v>46</v>
      </c>
      <c r="AG210" s="20">
        <v>46</v>
      </c>
      <c r="AH210" s="20">
        <v>46</v>
      </c>
      <c r="AI210" s="20">
        <v>47</v>
      </c>
      <c r="AJ210" s="20">
        <v>999815.2</v>
      </c>
      <c r="BB210" s="19" t="s">
        <v>318</v>
      </c>
      <c r="BC210" s="20">
        <v>428552.1</v>
      </c>
      <c r="BD210" s="20">
        <v>71441.3</v>
      </c>
      <c r="BE210" s="20">
        <v>46</v>
      </c>
      <c r="BF210" s="20">
        <v>499864.4</v>
      </c>
      <c r="BG210" s="20">
        <v>46</v>
      </c>
    </row>
    <row r="211" spans="31:59" ht="15" thickBot="1" x14ac:dyDescent="0.35">
      <c r="AE211" s="19" t="s">
        <v>324</v>
      </c>
      <c r="AF211" s="20">
        <v>45</v>
      </c>
      <c r="AG211" s="20">
        <v>45</v>
      </c>
      <c r="AH211" s="20">
        <v>45</v>
      </c>
      <c r="AI211" s="20">
        <v>46</v>
      </c>
      <c r="AJ211" s="20">
        <v>999814.2</v>
      </c>
      <c r="BB211" s="19" t="s">
        <v>324</v>
      </c>
      <c r="BC211" s="20">
        <v>428551.1</v>
      </c>
      <c r="BD211" s="20">
        <v>71440.3</v>
      </c>
      <c r="BE211" s="20">
        <v>45</v>
      </c>
      <c r="BF211" s="20">
        <v>499863.4</v>
      </c>
      <c r="BG211" s="20">
        <v>45</v>
      </c>
    </row>
    <row r="212" spans="31:59" ht="15" thickBot="1" x14ac:dyDescent="0.35">
      <c r="AE212" s="19" t="s">
        <v>330</v>
      </c>
      <c r="AF212" s="20">
        <v>44</v>
      </c>
      <c r="AG212" s="20">
        <v>44</v>
      </c>
      <c r="AH212" s="20">
        <v>44</v>
      </c>
      <c r="AI212" s="20">
        <v>45</v>
      </c>
      <c r="AJ212" s="20">
        <v>999813.2</v>
      </c>
      <c r="BB212" s="19" t="s">
        <v>330</v>
      </c>
      <c r="BC212" s="20">
        <v>428550.1</v>
      </c>
      <c r="BD212" s="20">
        <v>71439.3</v>
      </c>
      <c r="BE212" s="20">
        <v>44</v>
      </c>
      <c r="BF212" s="20">
        <v>499862.4</v>
      </c>
      <c r="BG212" s="20">
        <v>44</v>
      </c>
    </row>
    <row r="213" spans="31:59" ht="15" thickBot="1" x14ac:dyDescent="0.35">
      <c r="AE213" s="19" t="s">
        <v>336</v>
      </c>
      <c r="AF213" s="20">
        <v>43</v>
      </c>
      <c r="AG213" s="20">
        <v>43</v>
      </c>
      <c r="AH213" s="20">
        <v>43</v>
      </c>
      <c r="AI213" s="20">
        <v>44</v>
      </c>
      <c r="AJ213" s="20">
        <v>999812.2</v>
      </c>
      <c r="BB213" s="19" t="s">
        <v>336</v>
      </c>
      <c r="BC213" s="20">
        <v>428549.1</v>
      </c>
      <c r="BD213" s="20">
        <v>71438.3</v>
      </c>
      <c r="BE213" s="20">
        <v>43</v>
      </c>
      <c r="BF213" s="20">
        <v>499861.4</v>
      </c>
      <c r="BG213" s="20">
        <v>43</v>
      </c>
    </row>
    <row r="214" spans="31:59" ht="15" thickBot="1" x14ac:dyDescent="0.35">
      <c r="AE214" s="19" t="s">
        <v>342</v>
      </c>
      <c r="AF214" s="20">
        <v>42</v>
      </c>
      <c r="AG214" s="20">
        <v>42</v>
      </c>
      <c r="AH214" s="20">
        <v>42</v>
      </c>
      <c r="AI214" s="20">
        <v>43</v>
      </c>
      <c r="AJ214" s="20">
        <v>999811.2</v>
      </c>
      <c r="BB214" s="19" t="s">
        <v>342</v>
      </c>
      <c r="BC214" s="20">
        <v>428548.1</v>
      </c>
      <c r="BD214" s="20">
        <v>71437.3</v>
      </c>
      <c r="BE214" s="20">
        <v>42</v>
      </c>
      <c r="BF214" s="20">
        <v>499860.4</v>
      </c>
      <c r="BG214" s="20">
        <v>42</v>
      </c>
    </row>
    <row r="215" spans="31:59" ht="15" thickBot="1" x14ac:dyDescent="0.35">
      <c r="AE215" s="19" t="s">
        <v>348</v>
      </c>
      <c r="AF215" s="20">
        <v>41</v>
      </c>
      <c r="AG215" s="20">
        <v>41</v>
      </c>
      <c r="AH215" s="20">
        <v>41</v>
      </c>
      <c r="AI215" s="20">
        <v>42</v>
      </c>
      <c r="AJ215" s="20">
        <v>999810.2</v>
      </c>
      <c r="BB215" s="19" t="s">
        <v>348</v>
      </c>
      <c r="BC215" s="20">
        <v>428547.1</v>
      </c>
      <c r="BD215" s="20">
        <v>71436.3</v>
      </c>
      <c r="BE215" s="20">
        <v>41</v>
      </c>
      <c r="BF215" s="20">
        <v>499859.4</v>
      </c>
      <c r="BG215" s="20">
        <v>41</v>
      </c>
    </row>
    <row r="216" spans="31:59" ht="15" thickBot="1" x14ac:dyDescent="0.35">
      <c r="AE216" s="19" t="s">
        <v>354</v>
      </c>
      <c r="AF216" s="20">
        <v>40</v>
      </c>
      <c r="AG216" s="20">
        <v>40</v>
      </c>
      <c r="AH216" s="20">
        <v>40</v>
      </c>
      <c r="AI216" s="20">
        <v>41</v>
      </c>
      <c r="AJ216" s="20">
        <v>999809.2</v>
      </c>
      <c r="BB216" s="19" t="s">
        <v>354</v>
      </c>
      <c r="BC216" s="20">
        <v>428546.1</v>
      </c>
      <c r="BD216" s="20">
        <v>71435.3</v>
      </c>
      <c r="BE216" s="20">
        <v>40</v>
      </c>
      <c r="BF216" s="20">
        <v>499858.4</v>
      </c>
      <c r="BG216" s="20">
        <v>40</v>
      </c>
    </row>
    <row r="217" spans="31:59" ht="15" thickBot="1" x14ac:dyDescent="0.35">
      <c r="AE217" s="19" t="s">
        <v>359</v>
      </c>
      <c r="AF217" s="20">
        <v>39</v>
      </c>
      <c r="AG217" s="20">
        <v>39</v>
      </c>
      <c r="AH217" s="20">
        <v>39</v>
      </c>
      <c r="AI217" s="20">
        <v>40</v>
      </c>
      <c r="AJ217" s="20">
        <v>999808.2</v>
      </c>
      <c r="BB217" s="19" t="s">
        <v>359</v>
      </c>
      <c r="BC217" s="20">
        <v>428545.1</v>
      </c>
      <c r="BD217" s="20">
        <v>71434.3</v>
      </c>
      <c r="BE217" s="20">
        <v>39</v>
      </c>
      <c r="BF217" s="20">
        <v>499857.4</v>
      </c>
      <c r="BG217" s="20">
        <v>39</v>
      </c>
    </row>
    <row r="218" spans="31:59" ht="15" thickBot="1" x14ac:dyDescent="0.35">
      <c r="AE218" s="19" t="s">
        <v>364</v>
      </c>
      <c r="AF218" s="20">
        <v>38</v>
      </c>
      <c r="AG218" s="20">
        <v>38</v>
      </c>
      <c r="AH218" s="20">
        <v>38</v>
      </c>
      <c r="AI218" s="20">
        <v>39</v>
      </c>
      <c r="AJ218" s="20">
        <v>999807.2</v>
      </c>
      <c r="BB218" s="19" t="s">
        <v>364</v>
      </c>
      <c r="BC218" s="20">
        <v>428544.1</v>
      </c>
      <c r="BD218" s="20">
        <v>71433.3</v>
      </c>
      <c r="BE218" s="20">
        <v>38</v>
      </c>
      <c r="BF218" s="20">
        <v>499856.4</v>
      </c>
      <c r="BG218" s="20">
        <v>38</v>
      </c>
    </row>
    <row r="219" spans="31:59" ht="15" thickBot="1" x14ac:dyDescent="0.35">
      <c r="AE219" s="19" t="s">
        <v>369</v>
      </c>
      <c r="AF219" s="20">
        <v>37</v>
      </c>
      <c r="AG219" s="20">
        <v>37</v>
      </c>
      <c r="AH219" s="20">
        <v>37</v>
      </c>
      <c r="AI219" s="20">
        <v>38</v>
      </c>
      <c r="AJ219" s="20">
        <v>999806.2</v>
      </c>
      <c r="BB219" s="19" t="s">
        <v>369</v>
      </c>
      <c r="BC219" s="20">
        <v>428543.1</v>
      </c>
      <c r="BD219" s="20">
        <v>71432.3</v>
      </c>
      <c r="BE219" s="20">
        <v>37</v>
      </c>
      <c r="BF219" s="20">
        <v>499855.4</v>
      </c>
      <c r="BG219" s="20">
        <v>37</v>
      </c>
    </row>
    <row r="220" spans="31:59" ht="15" thickBot="1" x14ac:dyDescent="0.35">
      <c r="AE220" s="19" t="s">
        <v>374</v>
      </c>
      <c r="AF220" s="20">
        <v>36</v>
      </c>
      <c r="AG220" s="20">
        <v>36</v>
      </c>
      <c r="AH220" s="20">
        <v>36</v>
      </c>
      <c r="AI220" s="20">
        <v>37</v>
      </c>
      <c r="AJ220" s="20">
        <v>999805.2</v>
      </c>
      <c r="BB220" s="19" t="s">
        <v>374</v>
      </c>
      <c r="BC220" s="20">
        <v>428542.1</v>
      </c>
      <c r="BD220" s="20">
        <v>71431.3</v>
      </c>
      <c r="BE220" s="20">
        <v>36</v>
      </c>
      <c r="BF220" s="20">
        <v>499854.4</v>
      </c>
      <c r="BG220" s="20">
        <v>36</v>
      </c>
    </row>
    <row r="221" spans="31:59" ht="15" thickBot="1" x14ac:dyDescent="0.35">
      <c r="AE221" s="19" t="s">
        <v>379</v>
      </c>
      <c r="AF221" s="20">
        <v>35</v>
      </c>
      <c r="AG221" s="20">
        <v>35</v>
      </c>
      <c r="AH221" s="20">
        <v>35</v>
      </c>
      <c r="AI221" s="20">
        <v>36</v>
      </c>
      <c r="AJ221" s="20">
        <v>999804.2</v>
      </c>
      <c r="BB221" s="19" t="s">
        <v>379</v>
      </c>
      <c r="BC221" s="20">
        <v>428541.1</v>
      </c>
      <c r="BD221" s="20">
        <v>71430.3</v>
      </c>
      <c r="BE221" s="20">
        <v>35</v>
      </c>
      <c r="BF221" s="20">
        <v>499853.4</v>
      </c>
      <c r="BG221" s="20">
        <v>35</v>
      </c>
    </row>
    <row r="222" spans="31:59" ht="15" thickBot="1" x14ac:dyDescent="0.35">
      <c r="AE222" s="19" t="s">
        <v>384</v>
      </c>
      <c r="AF222" s="20">
        <v>34</v>
      </c>
      <c r="AG222" s="20">
        <v>34</v>
      </c>
      <c r="AH222" s="20">
        <v>34</v>
      </c>
      <c r="AI222" s="20">
        <v>35</v>
      </c>
      <c r="AJ222" s="20">
        <v>999803.2</v>
      </c>
      <c r="BB222" s="19" t="s">
        <v>384</v>
      </c>
      <c r="BC222" s="20">
        <v>428540.1</v>
      </c>
      <c r="BD222" s="20">
        <v>71429.3</v>
      </c>
      <c r="BE222" s="20">
        <v>34</v>
      </c>
      <c r="BF222" s="20">
        <v>499852.4</v>
      </c>
      <c r="BG222" s="20">
        <v>34</v>
      </c>
    </row>
    <row r="223" spans="31:59" ht="15" thickBot="1" x14ac:dyDescent="0.35">
      <c r="AE223" s="19" t="s">
        <v>389</v>
      </c>
      <c r="AF223" s="20">
        <v>33</v>
      </c>
      <c r="AG223" s="20">
        <v>33</v>
      </c>
      <c r="AH223" s="20">
        <v>33</v>
      </c>
      <c r="AI223" s="20">
        <v>34</v>
      </c>
      <c r="AJ223" s="20">
        <v>999802.2</v>
      </c>
      <c r="BB223" s="19" t="s">
        <v>389</v>
      </c>
      <c r="BC223" s="20">
        <v>428539.1</v>
      </c>
      <c r="BD223" s="20">
        <v>71428.3</v>
      </c>
      <c r="BE223" s="20">
        <v>33</v>
      </c>
      <c r="BF223" s="20">
        <v>499851.4</v>
      </c>
      <c r="BG223" s="20">
        <v>33</v>
      </c>
    </row>
    <row r="224" spans="31:59" ht="15" thickBot="1" x14ac:dyDescent="0.35">
      <c r="AE224" s="19" t="s">
        <v>394</v>
      </c>
      <c r="AF224" s="20">
        <v>32</v>
      </c>
      <c r="AG224" s="20">
        <v>32</v>
      </c>
      <c r="AH224" s="20">
        <v>32</v>
      </c>
      <c r="AI224" s="20">
        <v>33</v>
      </c>
      <c r="AJ224" s="20">
        <v>999801.2</v>
      </c>
      <c r="BB224" s="19" t="s">
        <v>394</v>
      </c>
      <c r="BC224" s="20">
        <v>428538.1</v>
      </c>
      <c r="BD224" s="20">
        <v>71427.3</v>
      </c>
      <c r="BE224" s="20">
        <v>32</v>
      </c>
      <c r="BF224" s="20">
        <v>499850.4</v>
      </c>
      <c r="BG224" s="20">
        <v>32</v>
      </c>
    </row>
    <row r="225" spans="31:59" ht="15" thickBot="1" x14ac:dyDescent="0.35">
      <c r="AE225" s="19" t="s">
        <v>399</v>
      </c>
      <c r="AF225" s="20">
        <v>31</v>
      </c>
      <c r="AG225" s="20">
        <v>31</v>
      </c>
      <c r="AH225" s="20">
        <v>31</v>
      </c>
      <c r="AI225" s="20">
        <v>32</v>
      </c>
      <c r="AJ225" s="20">
        <v>999793.7</v>
      </c>
      <c r="BB225" s="19" t="s">
        <v>399</v>
      </c>
      <c r="BC225" s="20">
        <v>428537.1</v>
      </c>
      <c r="BD225" s="20">
        <v>71426.3</v>
      </c>
      <c r="BE225" s="20">
        <v>31</v>
      </c>
      <c r="BF225" s="20">
        <v>499843.9</v>
      </c>
      <c r="BG225" s="20">
        <v>31</v>
      </c>
    </row>
    <row r="226" spans="31:59" ht="15" thickBot="1" x14ac:dyDescent="0.35">
      <c r="AE226" s="19" t="s">
        <v>404</v>
      </c>
      <c r="AF226" s="20">
        <v>30</v>
      </c>
      <c r="AG226" s="20">
        <v>30</v>
      </c>
      <c r="AH226" s="20">
        <v>30</v>
      </c>
      <c r="AI226" s="20">
        <v>31</v>
      </c>
      <c r="AJ226" s="20">
        <v>999768.2</v>
      </c>
      <c r="BB226" s="19" t="s">
        <v>404</v>
      </c>
      <c r="BC226" s="20">
        <v>428521.1</v>
      </c>
      <c r="BD226" s="20">
        <v>71425.3</v>
      </c>
      <c r="BE226" s="20">
        <v>30</v>
      </c>
      <c r="BF226" s="20">
        <v>31</v>
      </c>
      <c r="BG226" s="20">
        <v>30</v>
      </c>
    </row>
    <row r="227" spans="31:59" ht="15" thickBot="1" x14ac:dyDescent="0.35">
      <c r="AE227" s="19" t="s">
        <v>409</v>
      </c>
      <c r="AF227" s="20">
        <v>29</v>
      </c>
      <c r="AG227" s="20">
        <v>29</v>
      </c>
      <c r="AH227" s="20">
        <v>29</v>
      </c>
      <c r="AI227" s="20">
        <v>30</v>
      </c>
      <c r="AJ227" s="20">
        <v>999759.2</v>
      </c>
      <c r="BB227" s="19" t="s">
        <v>409</v>
      </c>
      <c r="BC227" s="20">
        <v>428520.1</v>
      </c>
      <c r="BD227" s="20">
        <v>71424.3</v>
      </c>
      <c r="BE227" s="20">
        <v>29</v>
      </c>
      <c r="BF227" s="20">
        <v>29</v>
      </c>
      <c r="BG227" s="20">
        <v>29</v>
      </c>
    </row>
    <row r="228" spans="31:59" ht="15" thickBot="1" x14ac:dyDescent="0.35">
      <c r="AE228" s="19" t="s">
        <v>414</v>
      </c>
      <c r="AF228" s="20">
        <v>28</v>
      </c>
      <c r="AG228" s="20">
        <v>28</v>
      </c>
      <c r="AH228" s="20">
        <v>28</v>
      </c>
      <c r="AI228" s="20">
        <v>29</v>
      </c>
      <c r="AJ228" s="20">
        <v>999748.2</v>
      </c>
      <c r="BB228" s="19" t="s">
        <v>414</v>
      </c>
      <c r="BC228" s="20">
        <v>428519.1</v>
      </c>
      <c r="BD228" s="20">
        <v>71422.3</v>
      </c>
      <c r="BE228" s="20">
        <v>28</v>
      </c>
      <c r="BF228" s="20">
        <v>28</v>
      </c>
      <c r="BG228" s="20">
        <v>28</v>
      </c>
    </row>
    <row r="229" spans="31:59" ht="15" thickBot="1" x14ac:dyDescent="0.35">
      <c r="AE229" s="19" t="s">
        <v>419</v>
      </c>
      <c r="AF229" s="20">
        <v>27</v>
      </c>
      <c r="AG229" s="20">
        <v>27</v>
      </c>
      <c r="AH229" s="20">
        <v>27</v>
      </c>
      <c r="AI229" s="20">
        <v>28</v>
      </c>
      <c r="AJ229" s="20">
        <v>999747.2</v>
      </c>
      <c r="BB229" s="19" t="s">
        <v>419</v>
      </c>
      <c r="BC229" s="20">
        <v>428518.1</v>
      </c>
      <c r="BD229" s="20">
        <v>71421.3</v>
      </c>
      <c r="BE229" s="20">
        <v>27</v>
      </c>
      <c r="BF229" s="20">
        <v>27</v>
      </c>
      <c r="BG229" s="20">
        <v>27</v>
      </c>
    </row>
    <row r="230" spans="31:59" ht="15" thickBot="1" x14ac:dyDescent="0.35">
      <c r="AE230" s="19" t="s">
        <v>424</v>
      </c>
      <c r="AF230" s="20">
        <v>26</v>
      </c>
      <c r="AG230" s="20">
        <v>26</v>
      </c>
      <c r="AH230" s="20">
        <v>26</v>
      </c>
      <c r="AI230" s="20">
        <v>27</v>
      </c>
      <c r="AJ230" s="20">
        <v>999733.2</v>
      </c>
      <c r="BB230" s="19" t="s">
        <v>424</v>
      </c>
      <c r="BC230" s="20">
        <v>428517.1</v>
      </c>
      <c r="BD230" s="20">
        <v>71420.3</v>
      </c>
      <c r="BE230" s="20">
        <v>26</v>
      </c>
      <c r="BF230" s="20">
        <v>26</v>
      </c>
      <c r="BG230" s="20">
        <v>26</v>
      </c>
    </row>
    <row r="231" spans="31:59" ht="15" thickBot="1" x14ac:dyDescent="0.35">
      <c r="AE231" s="19" t="s">
        <v>429</v>
      </c>
      <c r="AF231" s="20">
        <v>25</v>
      </c>
      <c r="AG231" s="20">
        <v>25</v>
      </c>
      <c r="AH231" s="20">
        <v>25</v>
      </c>
      <c r="AI231" s="20">
        <v>26</v>
      </c>
      <c r="AJ231" s="20">
        <v>999717.2</v>
      </c>
      <c r="BB231" s="19" t="s">
        <v>429</v>
      </c>
      <c r="BC231" s="20">
        <v>428516.1</v>
      </c>
      <c r="BD231" s="20">
        <v>71419.3</v>
      </c>
      <c r="BE231" s="20">
        <v>25</v>
      </c>
      <c r="BF231" s="20">
        <v>25</v>
      </c>
      <c r="BG231" s="20">
        <v>25</v>
      </c>
    </row>
    <row r="232" spans="31:59" ht="15" thickBot="1" x14ac:dyDescent="0.35">
      <c r="AE232" s="19" t="s">
        <v>434</v>
      </c>
      <c r="AF232" s="20">
        <v>24</v>
      </c>
      <c r="AG232" s="20">
        <v>24</v>
      </c>
      <c r="AH232" s="20">
        <v>24</v>
      </c>
      <c r="AI232" s="20">
        <v>25</v>
      </c>
      <c r="AJ232" s="20">
        <v>999674.7</v>
      </c>
      <c r="BB232" s="19" t="s">
        <v>434</v>
      </c>
      <c r="BC232" s="20">
        <v>428515.1</v>
      </c>
      <c r="BD232" s="20">
        <v>71418.3</v>
      </c>
      <c r="BE232" s="20">
        <v>24</v>
      </c>
      <c r="BF232" s="20">
        <v>24</v>
      </c>
      <c r="BG232" s="20">
        <v>24</v>
      </c>
    </row>
    <row r="233" spans="31:59" ht="15" thickBot="1" x14ac:dyDescent="0.35">
      <c r="AE233" s="19" t="s">
        <v>439</v>
      </c>
      <c r="AF233" s="20">
        <v>23</v>
      </c>
      <c r="AG233" s="20">
        <v>23</v>
      </c>
      <c r="AH233" s="20">
        <v>23</v>
      </c>
      <c r="AI233" s="20">
        <v>24</v>
      </c>
      <c r="AJ233" s="20">
        <v>999669.7</v>
      </c>
      <c r="BB233" s="19" t="s">
        <v>439</v>
      </c>
      <c r="BC233" s="20">
        <v>428514.1</v>
      </c>
      <c r="BD233" s="20">
        <v>71417.3</v>
      </c>
      <c r="BE233" s="20">
        <v>23</v>
      </c>
      <c r="BF233" s="20">
        <v>23</v>
      </c>
      <c r="BG233" s="20">
        <v>23</v>
      </c>
    </row>
    <row r="234" spans="31:59" ht="15" thickBot="1" x14ac:dyDescent="0.35">
      <c r="AE234" s="19" t="s">
        <v>444</v>
      </c>
      <c r="AF234" s="20">
        <v>22</v>
      </c>
      <c r="AG234" s="20">
        <v>22</v>
      </c>
      <c r="AH234" s="20">
        <v>22</v>
      </c>
      <c r="AI234" s="20">
        <v>23</v>
      </c>
      <c r="AJ234" s="20">
        <v>999666.7</v>
      </c>
      <c r="BB234" s="19" t="s">
        <v>444</v>
      </c>
      <c r="BC234" s="20">
        <v>428513.1</v>
      </c>
      <c r="BD234" s="20">
        <v>71416.3</v>
      </c>
      <c r="BE234" s="20">
        <v>22</v>
      </c>
      <c r="BF234" s="20">
        <v>22</v>
      </c>
      <c r="BG234" s="20">
        <v>22</v>
      </c>
    </row>
    <row r="235" spans="31:59" ht="15" thickBot="1" x14ac:dyDescent="0.35">
      <c r="AE235" s="19" t="s">
        <v>449</v>
      </c>
      <c r="AF235" s="20">
        <v>21</v>
      </c>
      <c r="AG235" s="20">
        <v>21</v>
      </c>
      <c r="AH235" s="20">
        <v>21</v>
      </c>
      <c r="AI235" s="20">
        <v>22</v>
      </c>
      <c r="AJ235" s="20">
        <v>999664.7</v>
      </c>
      <c r="BB235" s="19" t="s">
        <v>449</v>
      </c>
      <c r="BC235" s="20">
        <v>428512.1</v>
      </c>
      <c r="BD235" s="20">
        <v>71415.3</v>
      </c>
      <c r="BE235" s="20">
        <v>21</v>
      </c>
      <c r="BF235" s="20">
        <v>21</v>
      </c>
      <c r="BG235" s="20">
        <v>21</v>
      </c>
    </row>
    <row r="236" spans="31:59" ht="15" thickBot="1" x14ac:dyDescent="0.35">
      <c r="AE236" s="19" t="s">
        <v>454</v>
      </c>
      <c r="AF236" s="20">
        <v>20</v>
      </c>
      <c r="AG236" s="20">
        <v>20</v>
      </c>
      <c r="AH236" s="20">
        <v>20</v>
      </c>
      <c r="AI236" s="20">
        <v>21</v>
      </c>
      <c r="AJ236" s="20">
        <v>916343.9</v>
      </c>
      <c r="BB236" s="19" t="s">
        <v>454</v>
      </c>
      <c r="BC236" s="20">
        <v>428511.1</v>
      </c>
      <c r="BD236" s="20">
        <v>71414.3</v>
      </c>
      <c r="BE236" s="20">
        <v>20</v>
      </c>
      <c r="BF236" s="20">
        <v>20</v>
      </c>
      <c r="BG236" s="20">
        <v>20</v>
      </c>
    </row>
    <row r="237" spans="31:59" ht="15" thickBot="1" x14ac:dyDescent="0.35">
      <c r="AE237" s="19" t="s">
        <v>459</v>
      </c>
      <c r="AF237" s="20">
        <v>19</v>
      </c>
      <c r="AG237" s="20">
        <v>19</v>
      </c>
      <c r="AH237" s="20">
        <v>19</v>
      </c>
      <c r="AI237" s="20">
        <v>20</v>
      </c>
      <c r="AJ237" s="20">
        <v>916342.9</v>
      </c>
      <c r="BB237" s="19" t="s">
        <v>459</v>
      </c>
      <c r="BC237" s="20">
        <v>357091.9</v>
      </c>
      <c r="BD237" s="20">
        <v>71413.3</v>
      </c>
      <c r="BE237" s="20">
        <v>19</v>
      </c>
      <c r="BF237" s="20">
        <v>19</v>
      </c>
      <c r="BG237" s="20">
        <v>19</v>
      </c>
    </row>
    <row r="238" spans="31:59" ht="15" thickBot="1" x14ac:dyDescent="0.35">
      <c r="AE238" s="19" t="s">
        <v>464</v>
      </c>
      <c r="AF238" s="20">
        <v>18</v>
      </c>
      <c r="AG238" s="20">
        <v>18</v>
      </c>
      <c r="AH238" s="20">
        <v>18</v>
      </c>
      <c r="AI238" s="20">
        <v>19</v>
      </c>
      <c r="AJ238" s="20">
        <v>833021</v>
      </c>
      <c r="BB238" s="19" t="s">
        <v>464</v>
      </c>
      <c r="BC238" s="20">
        <v>357090.9</v>
      </c>
      <c r="BD238" s="20">
        <v>71412.3</v>
      </c>
      <c r="BE238" s="20">
        <v>18</v>
      </c>
      <c r="BF238" s="20">
        <v>18</v>
      </c>
      <c r="BG238" s="20">
        <v>18</v>
      </c>
    </row>
    <row r="239" spans="31:59" ht="15" thickBot="1" x14ac:dyDescent="0.35">
      <c r="AE239" s="19" t="s">
        <v>469</v>
      </c>
      <c r="AF239" s="20">
        <v>17</v>
      </c>
      <c r="AG239" s="20">
        <v>17</v>
      </c>
      <c r="AH239" s="20">
        <v>17</v>
      </c>
      <c r="AI239" s="20">
        <v>18</v>
      </c>
      <c r="AJ239" s="20">
        <v>833020</v>
      </c>
      <c r="BB239" s="19" t="s">
        <v>469</v>
      </c>
      <c r="BC239" s="20">
        <v>285671.59999999998</v>
      </c>
      <c r="BD239" s="20">
        <v>71411.3</v>
      </c>
      <c r="BE239" s="20">
        <v>17</v>
      </c>
      <c r="BF239" s="20">
        <v>17</v>
      </c>
      <c r="BG239" s="20">
        <v>17</v>
      </c>
    </row>
    <row r="240" spans="31:59" ht="15" thickBot="1" x14ac:dyDescent="0.35">
      <c r="AE240" s="19" t="s">
        <v>474</v>
      </c>
      <c r="AF240" s="20">
        <v>16</v>
      </c>
      <c r="AG240" s="20">
        <v>16</v>
      </c>
      <c r="AH240" s="20">
        <v>16</v>
      </c>
      <c r="AI240" s="20">
        <v>17</v>
      </c>
      <c r="AJ240" s="20">
        <v>749698.2</v>
      </c>
      <c r="BB240" s="19" t="s">
        <v>474</v>
      </c>
      <c r="BC240" s="20">
        <v>285670.59999999998</v>
      </c>
      <c r="BD240" s="20">
        <v>71410.3</v>
      </c>
      <c r="BE240" s="20">
        <v>16</v>
      </c>
      <c r="BF240" s="20">
        <v>16</v>
      </c>
      <c r="BG240" s="20">
        <v>16</v>
      </c>
    </row>
    <row r="241" spans="31:59" ht="15" thickBot="1" x14ac:dyDescent="0.35">
      <c r="AE241" s="19" t="s">
        <v>479</v>
      </c>
      <c r="AF241" s="20">
        <v>15</v>
      </c>
      <c r="AG241" s="20">
        <v>15</v>
      </c>
      <c r="AH241" s="20">
        <v>15</v>
      </c>
      <c r="AI241" s="20">
        <v>16</v>
      </c>
      <c r="AJ241" s="20">
        <v>749697.2</v>
      </c>
      <c r="BB241" s="19" t="s">
        <v>479</v>
      </c>
      <c r="BC241" s="20">
        <v>214250.8</v>
      </c>
      <c r="BD241" s="20">
        <v>71409.3</v>
      </c>
      <c r="BE241" s="20">
        <v>15</v>
      </c>
      <c r="BF241" s="20">
        <v>15</v>
      </c>
      <c r="BG241" s="20">
        <v>15</v>
      </c>
    </row>
    <row r="242" spans="31:59" ht="15" thickBot="1" x14ac:dyDescent="0.35">
      <c r="AE242" s="19" t="s">
        <v>484</v>
      </c>
      <c r="AF242" s="20">
        <v>14</v>
      </c>
      <c r="AG242" s="20">
        <v>14</v>
      </c>
      <c r="AH242" s="20">
        <v>14</v>
      </c>
      <c r="AI242" s="20">
        <v>15</v>
      </c>
      <c r="AJ242" s="20">
        <v>666375.30000000005</v>
      </c>
      <c r="BB242" s="19" t="s">
        <v>484</v>
      </c>
      <c r="BC242" s="20">
        <v>214249.8</v>
      </c>
      <c r="BD242" s="20">
        <v>71408.3</v>
      </c>
      <c r="BE242" s="20">
        <v>14</v>
      </c>
      <c r="BF242" s="20">
        <v>14</v>
      </c>
      <c r="BG242" s="20">
        <v>14</v>
      </c>
    </row>
    <row r="243" spans="31:59" ht="15" thickBot="1" x14ac:dyDescent="0.35">
      <c r="AE243" s="19" t="s">
        <v>489</v>
      </c>
      <c r="AF243" s="20">
        <v>13</v>
      </c>
      <c r="AG243" s="20">
        <v>13</v>
      </c>
      <c r="AH243" s="20">
        <v>13</v>
      </c>
      <c r="AI243" s="20">
        <v>14</v>
      </c>
      <c r="AJ243" s="20">
        <v>666374.30000000005</v>
      </c>
      <c r="BB243" s="19" t="s">
        <v>489</v>
      </c>
      <c r="BC243" s="20">
        <v>142841.5</v>
      </c>
      <c r="BD243" s="20">
        <v>71407.3</v>
      </c>
      <c r="BE243" s="20">
        <v>13</v>
      </c>
      <c r="BF243" s="20">
        <v>13</v>
      </c>
      <c r="BG243" s="20">
        <v>13</v>
      </c>
    </row>
    <row r="244" spans="31:59" ht="15" thickBot="1" x14ac:dyDescent="0.35">
      <c r="AE244" s="19" t="s">
        <v>494</v>
      </c>
      <c r="AF244" s="20">
        <v>12</v>
      </c>
      <c r="AG244" s="20">
        <v>12</v>
      </c>
      <c r="AH244" s="20">
        <v>12</v>
      </c>
      <c r="AI244" s="20">
        <v>13</v>
      </c>
      <c r="AJ244" s="20">
        <v>583064.5</v>
      </c>
      <c r="BB244" s="19" t="s">
        <v>494</v>
      </c>
      <c r="BC244" s="20">
        <v>142840.5</v>
      </c>
      <c r="BD244" s="20">
        <v>71406.3</v>
      </c>
      <c r="BE244" s="20">
        <v>12</v>
      </c>
      <c r="BF244" s="20">
        <v>12</v>
      </c>
      <c r="BG244" s="20">
        <v>12</v>
      </c>
    </row>
    <row r="245" spans="31:59" ht="15" thickBot="1" x14ac:dyDescent="0.35">
      <c r="AE245" s="19" t="s">
        <v>499</v>
      </c>
      <c r="AF245" s="20">
        <v>11</v>
      </c>
      <c r="AG245" s="20">
        <v>11</v>
      </c>
      <c r="AH245" s="20">
        <v>11</v>
      </c>
      <c r="AI245" s="20">
        <v>12</v>
      </c>
      <c r="AJ245" s="20">
        <v>583063.5</v>
      </c>
      <c r="BB245" s="19" t="s">
        <v>499</v>
      </c>
      <c r="BC245" s="20">
        <v>71432.3</v>
      </c>
      <c r="BD245" s="20">
        <v>71405.3</v>
      </c>
      <c r="BE245" s="20">
        <v>11</v>
      </c>
      <c r="BF245" s="20">
        <v>11</v>
      </c>
      <c r="BG245" s="20">
        <v>11</v>
      </c>
    </row>
    <row r="246" spans="31:59" ht="15" thickBot="1" x14ac:dyDescent="0.35">
      <c r="AE246" s="19" t="s">
        <v>504</v>
      </c>
      <c r="AF246" s="20">
        <v>10</v>
      </c>
      <c r="AG246" s="20">
        <v>10</v>
      </c>
      <c r="AH246" s="20">
        <v>10</v>
      </c>
      <c r="AI246" s="20">
        <v>11</v>
      </c>
      <c r="AJ246" s="20">
        <v>499753.6</v>
      </c>
      <c r="BB246" s="19" t="s">
        <v>504</v>
      </c>
      <c r="BC246" s="20">
        <v>71431.3</v>
      </c>
      <c r="BD246" s="20">
        <v>71404.3</v>
      </c>
      <c r="BE246" s="20">
        <v>10</v>
      </c>
      <c r="BF246" s="20">
        <v>10</v>
      </c>
      <c r="BG246" s="20">
        <v>10</v>
      </c>
    </row>
    <row r="247" spans="31:59" ht="15" thickBot="1" x14ac:dyDescent="0.35">
      <c r="AE247" s="19" t="s">
        <v>509</v>
      </c>
      <c r="AF247" s="20">
        <v>9</v>
      </c>
      <c r="AG247" s="20">
        <v>9</v>
      </c>
      <c r="AH247" s="20">
        <v>9</v>
      </c>
      <c r="AI247" s="20">
        <v>10</v>
      </c>
      <c r="AJ247" s="20">
        <v>499752.6</v>
      </c>
      <c r="BB247" s="19" t="s">
        <v>509</v>
      </c>
      <c r="BC247" s="20">
        <v>23</v>
      </c>
      <c r="BD247" s="20">
        <v>71403.3</v>
      </c>
      <c r="BE247" s="20">
        <v>9</v>
      </c>
      <c r="BF247" s="20">
        <v>9</v>
      </c>
      <c r="BG247" s="20">
        <v>9</v>
      </c>
    </row>
    <row r="248" spans="31:59" ht="15" thickBot="1" x14ac:dyDescent="0.35">
      <c r="AE248" s="19" t="s">
        <v>514</v>
      </c>
      <c r="AF248" s="20">
        <v>8</v>
      </c>
      <c r="AG248" s="20">
        <v>8</v>
      </c>
      <c r="AH248" s="20">
        <v>8</v>
      </c>
      <c r="AI248" s="20">
        <v>9</v>
      </c>
      <c r="AJ248" s="20">
        <v>499747.6</v>
      </c>
      <c r="BB248" s="19" t="s">
        <v>514</v>
      </c>
      <c r="BC248" s="20">
        <v>22</v>
      </c>
      <c r="BD248" s="20">
        <v>71402.3</v>
      </c>
      <c r="BE248" s="20">
        <v>8</v>
      </c>
      <c r="BF248" s="20">
        <v>8</v>
      </c>
      <c r="BG248" s="20">
        <v>8</v>
      </c>
    </row>
    <row r="249" spans="31:59" ht="15" thickBot="1" x14ac:dyDescent="0.35">
      <c r="AE249" s="19" t="s">
        <v>519</v>
      </c>
      <c r="AF249" s="20">
        <v>7</v>
      </c>
      <c r="AG249" s="20">
        <v>7</v>
      </c>
      <c r="AH249" s="20">
        <v>7</v>
      </c>
      <c r="AI249" s="20">
        <v>8</v>
      </c>
      <c r="AJ249" s="20">
        <v>499746.6</v>
      </c>
      <c r="BB249" s="19" t="s">
        <v>519</v>
      </c>
      <c r="BC249" s="20">
        <v>19</v>
      </c>
      <c r="BD249" s="20">
        <v>71401.3</v>
      </c>
      <c r="BE249" s="20">
        <v>7</v>
      </c>
      <c r="BF249" s="20">
        <v>7</v>
      </c>
      <c r="BG249" s="20">
        <v>7</v>
      </c>
    </row>
    <row r="250" spans="31:59" ht="15" thickBot="1" x14ac:dyDescent="0.35">
      <c r="AE250" s="19" t="s">
        <v>524</v>
      </c>
      <c r="AF250" s="20">
        <v>6</v>
      </c>
      <c r="AG250" s="20">
        <v>6</v>
      </c>
      <c r="AH250" s="20">
        <v>6</v>
      </c>
      <c r="AI250" s="20">
        <v>7</v>
      </c>
      <c r="AJ250" s="20">
        <v>333166.90000000002</v>
      </c>
      <c r="BB250" s="19" t="s">
        <v>524</v>
      </c>
      <c r="BC250" s="20">
        <v>18</v>
      </c>
      <c r="BD250" s="20">
        <v>71400.3</v>
      </c>
      <c r="BE250" s="20">
        <v>6</v>
      </c>
      <c r="BF250" s="20">
        <v>6</v>
      </c>
      <c r="BG250" s="20">
        <v>6</v>
      </c>
    </row>
    <row r="251" spans="31:59" ht="15" thickBot="1" x14ac:dyDescent="0.35">
      <c r="AE251" s="19" t="s">
        <v>528</v>
      </c>
      <c r="AF251" s="20">
        <v>5</v>
      </c>
      <c r="AG251" s="20">
        <v>5</v>
      </c>
      <c r="AH251" s="20">
        <v>5</v>
      </c>
      <c r="AI251" s="20">
        <v>6</v>
      </c>
      <c r="AJ251" s="20">
        <v>333165.90000000002</v>
      </c>
      <c r="BB251" s="19" t="s">
        <v>528</v>
      </c>
      <c r="BC251" s="20">
        <v>13</v>
      </c>
      <c r="BD251" s="20">
        <v>5</v>
      </c>
      <c r="BE251" s="20">
        <v>5</v>
      </c>
      <c r="BF251" s="20">
        <v>5</v>
      </c>
      <c r="BG251" s="20">
        <v>5</v>
      </c>
    </row>
    <row r="252" spans="31:59" ht="15" thickBot="1" x14ac:dyDescent="0.35">
      <c r="AE252" s="19" t="s">
        <v>532</v>
      </c>
      <c r="AF252" s="20">
        <v>4</v>
      </c>
      <c r="AG252" s="20">
        <v>4</v>
      </c>
      <c r="AH252" s="20">
        <v>4</v>
      </c>
      <c r="AI252" s="20">
        <v>5</v>
      </c>
      <c r="AJ252" s="20">
        <v>166584.70000000001</v>
      </c>
      <c r="BB252" s="19" t="s">
        <v>532</v>
      </c>
      <c r="BC252" s="20">
        <v>12</v>
      </c>
      <c r="BD252" s="20">
        <v>4</v>
      </c>
      <c r="BE252" s="20">
        <v>4</v>
      </c>
      <c r="BF252" s="20">
        <v>4</v>
      </c>
      <c r="BG252" s="20">
        <v>4</v>
      </c>
    </row>
    <row r="253" spans="31:59" ht="15" thickBot="1" x14ac:dyDescent="0.35">
      <c r="AE253" s="19" t="s">
        <v>536</v>
      </c>
      <c r="AF253" s="20">
        <v>3</v>
      </c>
      <c r="AG253" s="20">
        <v>3</v>
      </c>
      <c r="AH253" s="20">
        <v>3</v>
      </c>
      <c r="AI253" s="20">
        <v>4</v>
      </c>
      <c r="AJ253" s="20">
        <v>166583.70000000001</v>
      </c>
      <c r="BB253" s="19" t="s">
        <v>536</v>
      </c>
      <c r="BC253" s="20">
        <v>7</v>
      </c>
      <c r="BD253" s="20">
        <v>3</v>
      </c>
      <c r="BE253" s="20">
        <v>3</v>
      </c>
      <c r="BF253" s="20">
        <v>3</v>
      </c>
      <c r="BG253" s="20">
        <v>3</v>
      </c>
    </row>
    <row r="254" spans="31:59" ht="15" thickBot="1" x14ac:dyDescent="0.35">
      <c r="AE254" s="19" t="s">
        <v>540</v>
      </c>
      <c r="AF254" s="20">
        <v>2</v>
      </c>
      <c r="AG254" s="20">
        <v>2</v>
      </c>
      <c r="AH254" s="20">
        <v>2</v>
      </c>
      <c r="AI254" s="20">
        <v>3</v>
      </c>
      <c r="AJ254" s="20">
        <v>4</v>
      </c>
      <c r="BB254" s="19" t="s">
        <v>540</v>
      </c>
      <c r="BC254" s="20">
        <v>6</v>
      </c>
      <c r="BD254" s="20">
        <v>2</v>
      </c>
      <c r="BE254" s="20">
        <v>2</v>
      </c>
      <c r="BF254" s="20">
        <v>2</v>
      </c>
      <c r="BG254" s="20">
        <v>2</v>
      </c>
    </row>
    <row r="255" spans="31:59" ht="15" thickBot="1" x14ac:dyDescent="0.35">
      <c r="AE255" s="19" t="s">
        <v>544</v>
      </c>
      <c r="AF255" s="20">
        <v>1</v>
      </c>
      <c r="AG255" s="20">
        <v>1</v>
      </c>
      <c r="AH255" s="20">
        <v>1</v>
      </c>
      <c r="AI255" s="20">
        <v>2</v>
      </c>
      <c r="AJ255" s="20">
        <v>3</v>
      </c>
      <c r="BB255" s="19" t="s">
        <v>544</v>
      </c>
      <c r="BC255" s="20">
        <v>1</v>
      </c>
      <c r="BD255" s="20">
        <v>1</v>
      </c>
      <c r="BE255" s="20">
        <v>1</v>
      </c>
      <c r="BF255" s="20">
        <v>1</v>
      </c>
      <c r="BG255" s="20">
        <v>1</v>
      </c>
    </row>
    <row r="256" spans="31:59" ht="15" thickBot="1" x14ac:dyDescent="0.35">
      <c r="AE256" s="19" t="s">
        <v>548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BB256" s="19" t="s">
        <v>548</v>
      </c>
      <c r="BC256" s="20">
        <v>0</v>
      </c>
      <c r="BD256" s="20">
        <v>0</v>
      </c>
      <c r="BE256" s="20">
        <v>0</v>
      </c>
      <c r="BF256" s="20">
        <v>0</v>
      </c>
      <c r="BG256" s="20">
        <v>0</v>
      </c>
    </row>
    <row r="257" spans="31:63" ht="18.600000000000001" thickBot="1" x14ac:dyDescent="0.35">
      <c r="AE257" s="15"/>
      <c r="BB257" s="15"/>
    </row>
    <row r="258" spans="31:63" ht="15" thickBot="1" x14ac:dyDescent="0.35">
      <c r="AE258" s="19" t="s">
        <v>552</v>
      </c>
      <c r="AF258" s="19" t="s">
        <v>26</v>
      </c>
      <c r="AG258" s="19" t="s">
        <v>27</v>
      </c>
      <c r="AH258" s="19" t="s">
        <v>28</v>
      </c>
      <c r="AI258" s="19" t="s">
        <v>29</v>
      </c>
      <c r="AJ258" s="19" t="s">
        <v>30</v>
      </c>
      <c r="AK258" s="19" t="s">
        <v>553</v>
      </c>
      <c r="AL258" s="19" t="s">
        <v>554</v>
      </c>
      <c r="AM258" s="19" t="s">
        <v>555</v>
      </c>
      <c r="AN258" s="19" t="s">
        <v>556</v>
      </c>
      <c r="BB258" s="19" t="s">
        <v>552</v>
      </c>
      <c r="BC258" s="19" t="s">
        <v>26</v>
      </c>
      <c r="BD258" s="19" t="s">
        <v>27</v>
      </c>
      <c r="BE258" s="19" t="s">
        <v>28</v>
      </c>
      <c r="BF258" s="19" t="s">
        <v>29</v>
      </c>
      <c r="BG258" s="19" t="s">
        <v>30</v>
      </c>
      <c r="BH258" s="19" t="s">
        <v>553</v>
      </c>
      <c r="BI258" s="19" t="s">
        <v>554</v>
      </c>
      <c r="BJ258" s="19" t="s">
        <v>555</v>
      </c>
      <c r="BK258" s="19" t="s">
        <v>556</v>
      </c>
    </row>
    <row r="259" spans="31:63" ht="15" thickBot="1" x14ac:dyDescent="0.35">
      <c r="AE259" s="19" t="s">
        <v>32</v>
      </c>
      <c r="AF259" s="20">
        <v>49</v>
      </c>
      <c r="AG259" s="20">
        <v>49</v>
      </c>
      <c r="AH259" s="20">
        <v>80</v>
      </c>
      <c r="AI259" s="20">
        <v>49</v>
      </c>
      <c r="AJ259" s="20">
        <v>999862.7</v>
      </c>
      <c r="AK259" s="20">
        <v>1000089.7</v>
      </c>
      <c r="AL259" s="20">
        <v>1000000</v>
      </c>
      <c r="AM259" s="20">
        <v>-89.7</v>
      </c>
      <c r="AN259" s="20">
        <v>-0.01</v>
      </c>
      <c r="BB259" s="19" t="s">
        <v>32</v>
      </c>
      <c r="BC259" s="20">
        <v>428537.1</v>
      </c>
      <c r="BD259" s="20">
        <v>71475.3</v>
      </c>
      <c r="BE259" s="20">
        <v>62</v>
      </c>
      <c r="BF259" s="20">
        <v>499850.4</v>
      </c>
      <c r="BG259" s="20">
        <v>0</v>
      </c>
      <c r="BH259" s="20">
        <v>999924.8</v>
      </c>
      <c r="BI259" s="20">
        <v>1000000</v>
      </c>
      <c r="BJ259" s="20">
        <v>75.2</v>
      </c>
      <c r="BK259" s="20">
        <v>0.01</v>
      </c>
    </row>
    <row r="260" spans="31:63" ht="15" thickBot="1" x14ac:dyDescent="0.35">
      <c r="AE260" s="19" t="s">
        <v>33</v>
      </c>
      <c r="AF260" s="20">
        <v>43</v>
      </c>
      <c r="AG260" s="20">
        <v>49</v>
      </c>
      <c r="AH260" s="20">
        <v>80</v>
      </c>
      <c r="AI260" s="20">
        <v>55.5</v>
      </c>
      <c r="AJ260" s="20">
        <v>999856.7</v>
      </c>
      <c r="AK260" s="20">
        <v>1000084.2</v>
      </c>
      <c r="AL260" s="20">
        <v>1000000</v>
      </c>
      <c r="AM260" s="20">
        <v>-84.2</v>
      </c>
      <c r="AN260" s="20">
        <v>-0.01</v>
      </c>
      <c r="BB260" s="19" t="s">
        <v>33</v>
      </c>
      <c r="BC260" s="20">
        <v>428543.1</v>
      </c>
      <c r="BD260" s="20">
        <v>71475.3</v>
      </c>
      <c r="BE260" s="20">
        <v>62</v>
      </c>
      <c r="BF260" s="20">
        <v>499843.9</v>
      </c>
      <c r="BG260" s="20">
        <v>6</v>
      </c>
      <c r="BH260" s="20">
        <v>999930.3</v>
      </c>
      <c r="BI260" s="20">
        <v>1000000</v>
      </c>
      <c r="BJ260" s="20">
        <v>69.7</v>
      </c>
      <c r="BK260" s="20">
        <v>0.01</v>
      </c>
    </row>
    <row r="261" spans="31:63" ht="15" thickBot="1" x14ac:dyDescent="0.35">
      <c r="AE261" s="19" t="s">
        <v>34</v>
      </c>
      <c r="AF261" s="20">
        <v>40</v>
      </c>
      <c r="AG261" s="20">
        <v>49</v>
      </c>
      <c r="AH261" s="20">
        <v>80</v>
      </c>
      <c r="AI261" s="20">
        <v>46</v>
      </c>
      <c r="AJ261" s="20">
        <v>999859.7</v>
      </c>
      <c r="AK261" s="20">
        <v>1000074.7</v>
      </c>
      <c r="AL261" s="20">
        <v>1000000</v>
      </c>
      <c r="AM261" s="20">
        <v>-74.7</v>
      </c>
      <c r="AN261" s="20">
        <v>-0.01</v>
      </c>
      <c r="BB261" s="19" t="s">
        <v>34</v>
      </c>
      <c r="BC261" s="20">
        <v>428546.1</v>
      </c>
      <c r="BD261" s="20">
        <v>71475.3</v>
      </c>
      <c r="BE261" s="20">
        <v>62</v>
      </c>
      <c r="BF261" s="20">
        <v>499853.4</v>
      </c>
      <c r="BG261" s="20">
        <v>3</v>
      </c>
      <c r="BH261" s="20">
        <v>999939.8</v>
      </c>
      <c r="BI261" s="20">
        <v>1000000</v>
      </c>
      <c r="BJ261" s="20">
        <v>60.2</v>
      </c>
      <c r="BK261" s="20">
        <v>0.01</v>
      </c>
    </row>
    <row r="262" spans="31:63" ht="15" thickBot="1" x14ac:dyDescent="0.35">
      <c r="AE262" s="19" t="s">
        <v>35</v>
      </c>
      <c r="AF262" s="20">
        <v>45</v>
      </c>
      <c r="AG262" s="20">
        <v>49</v>
      </c>
      <c r="AH262" s="20">
        <v>80</v>
      </c>
      <c r="AI262" s="20">
        <v>48</v>
      </c>
      <c r="AJ262" s="20">
        <v>999846.7</v>
      </c>
      <c r="AK262" s="20">
        <v>1000068.7</v>
      </c>
      <c r="AL262" s="20">
        <v>1000000</v>
      </c>
      <c r="AM262" s="20">
        <v>-68.7</v>
      </c>
      <c r="AN262" s="20">
        <v>-0.01</v>
      </c>
      <c r="BB262" s="19" t="s">
        <v>35</v>
      </c>
      <c r="BC262" s="20">
        <v>428541.1</v>
      </c>
      <c r="BD262" s="20">
        <v>71475.3</v>
      </c>
      <c r="BE262" s="20">
        <v>62</v>
      </c>
      <c r="BF262" s="20">
        <v>499851.4</v>
      </c>
      <c r="BG262" s="20">
        <v>16</v>
      </c>
      <c r="BH262" s="20">
        <v>999945.8</v>
      </c>
      <c r="BI262" s="20">
        <v>1000000</v>
      </c>
      <c r="BJ262" s="20">
        <v>54.2</v>
      </c>
      <c r="BK262" s="20">
        <v>0.01</v>
      </c>
    </row>
    <row r="263" spans="31:63" ht="15" thickBot="1" x14ac:dyDescent="0.35">
      <c r="AE263" s="19" t="s">
        <v>36</v>
      </c>
      <c r="AF263" s="20">
        <v>46</v>
      </c>
      <c r="AG263" s="20">
        <v>49</v>
      </c>
      <c r="AH263" s="20">
        <v>80</v>
      </c>
      <c r="AI263" s="20">
        <v>47</v>
      </c>
      <c r="AJ263" s="20">
        <v>999841.7</v>
      </c>
      <c r="AK263" s="20">
        <v>1000063.7</v>
      </c>
      <c r="AL263" s="20">
        <v>1000000</v>
      </c>
      <c r="AM263" s="20">
        <v>-63.7</v>
      </c>
      <c r="AN263" s="20">
        <v>-0.01</v>
      </c>
      <c r="BB263" s="19" t="s">
        <v>36</v>
      </c>
      <c r="BC263" s="20">
        <v>428540.1</v>
      </c>
      <c r="BD263" s="20">
        <v>71475.3</v>
      </c>
      <c r="BE263" s="20">
        <v>62</v>
      </c>
      <c r="BF263" s="20">
        <v>499852.4</v>
      </c>
      <c r="BG263" s="20">
        <v>21</v>
      </c>
      <c r="BH263" s="20">
        <v>999950.8</v>
      </c>
      <c r="BI263" s="20">
        <v>1000000</v>
      </c>
      <c r="BJ263" s="20">
        <v>49.2</v>
      </c>
      <c r="BK263" s="20">
        <v>0</v>
      </c>
    </row>
    <row r="264" spans="31:63" ht="15" thickBot="1" x14ac:dyDescent="0.35">
      <c r="AE264" s="19" t="s">
        <v>37</v>
      </c>
      <c r="AF264" s="20">
        <v>39</v>
      </c>
      <c r="AG264" s="20">
        <v>49</v>
      </c>
      <c r="AH264" s="20">
        <v>80</v>
      </c>
      <c r="AI264" s="20">
        <v>44</v>
      </c>
      <c r="AJ264" s="20">
        <v>999844.7</v>
      </c>
      <c r="AK264" s="20">
        <v>1000056.7</v>
      </c>
      <c r="AL264" s="20">
        <v>1000000</v>
      </c>
      <c r="AM264" s="20">
        <v>-56.7</v>
      </c>
      <c r="AN264" s="20">
        <v>-0.01</v>
      </c>
      <c r="BB264" s="19" t="s">
        <v>37</v>
      </c>
      <c r="BC264" s="20">
        <v>428547.1</v>
      </c>
      <c r="BD264" s="20">
        <v>71475.3</v>
      </c>
      <c r="BE264" s="20">
        <v>62</v>
      </c>
      <c r="BF264" s="20">
        <v>499855.4</v>
      </c>
      <c r="BG264" s="20">
        <v>18</v>
      </c>
      <c r="BH264" s="20">
        <v>999957.8</v>
      </c>
      <c r="BI264" s="20">
        <v>1000000</v>
      </c>
      <c r="BJ264" s="20">
        <v>42.2</v>
      </c>
      <c r="BK264" s="20">
        <v>0</v>
      </c>
    </row>
    <row r="265" spans="31:63" ht="15" thickBot="1" x14ac:dyDescent="0.35">
      <c r="AE265" s="19" t="s">
        <v>38</v>
      </c>
      <c r="AF265" s="20">
        <v>41</v>
      </c>
      <c r="AG265" s="20">
        <v>49</v>
      </c>
      <c r="AH265" s="20">
        <v>80</v>
      </c>
      <c r="AI265" s="20">
        <v>43</v>
      </c>
      <c r="AJ265" s="20">
        <v>999838.7</v>
      </c>
      <c r="AK265" s="20">
        <v>1000051.7</v>
      </c>
      <c r="AL265" s="20">
        <v>1000000</v>
      </c>
      <c r="AM265" s="20">
        <v>-51.7</v>
      </c>
      <c r="AN265" s="20">
        <v>-0.01</v>
      </c>
      <c r="BB265" s="19" t="s">
        <v>38</v>
      </c>
      <c r="BC265" s="20">
        <v>428545.1</v>
      </c>
      <c r="BD265" s="20">
        <v>71475.3</v>
      </c>
      <c r="BE265" s="20">
        <v>62</v>
      </c>
      <c r="BF265" s="20">
        <v>499856.4</v>
      </c>
      <c r="BG265" s="20">
        <v>24</v>
      </c>
      <c r="BH265" s="20">
        <v>999962.8</v>
      </c>
      <c r="BI265" s="20">
        <v>1000000</v>
      </c>
      <c r="BJ265" s="20">
        <v>37.200000000000003</v>
      </c>
      <c r="BK265" s="20">
        <v>0</v>
      </c>
    </row>
    <row r="266" spans="31:63" ht="15" thickBot="1" x14ac:dyDescent="0.35">
      <c r="AE266" s="19" t="s">
        <v>39</v>
      </c>
      <c r="AF266" s="20">
        <v>37</v>
      </c>
      <c r="AG266" s="20">
        <v>49</v>
      </c>
      <c r="AH266" s="20">
        <v>80</v>
      </c>
      <c r="AI266" s="20">
        <v>45</v>
      </c>
      <c r="AJ266" s="20">
        <v>999842.7</v>
      </c>
      <c r="AK266" s="20">
        <v>1000053.7</v>
      </c>
      <c r="AL266" s="20">
        <v>1000000</v>
      </c>
      <c r="AM266" s="20">
        <v>-53.7</v>
      </c>
      <c r="AN266" s="20">
        <v>-0.01</v>
      </c>
      <c r="BB266" s="19" t="s">
        <v>39</v>
      </c>
      <c r="BC266" s="20">
        <v>428549.1</v>
      </c>
      <c r="BD266" s="20">
        <v>71475.3</v>
      </c>
      <c r="BE266" s="20">
        <v>62</v>
      </c>
      <c r="BF266" s="20">
        <v>499854.4</v>
      </c>
      <c r="BG266" s="20">
        <v>20</v>
      </c>
      <c r="BH266" s="20">
        <v>999960.8</v>
      </c>
      <c r="BI266" s="20">
        <v>1000000</v>
      </c>
      <c r="BJ266" s="20">
        <v>39.200000000000003</v>
      </c>
      <c r="BK266" s="20">
        <v>0</v>
      </c>
    </row>
    <row r="267" spans="31:63" ht="15" thickBot="1" x14ac:dyDescent="0.35">
      <c r="AE267" s="19" t="s">
        <v>40</v>
      </c>
      <c r="AF267" s="20">
        <v>36</v>
      </c>
      <c r="AG267" s="20">
        <v>49</v>
      </c>
      <c r="AH267" s="20">
        <v>80</v>
      </c>
      <c r="AI267" s="20">
        <v>42</v>
      </c>
      <c r="AJ267" s="20">
        <v>999839.7</v>
      </c>
      <c r="AK267" s="20">
        <v>1000046.7</v>
      </c>
      <c r="AL267" s="20">
        <v>1000000</v>
      </c>
      <c r="AM267" s="20">
        <v>-46.7</v>
      </c>
      <c r="AN267" s="20">
        <v>0</v>
      </c>
      <c r="BB267" s="19" t="s">
        <v>40</v>
      </c>
      <c r="BC267" s="20">
        <v>428550.1</v>
      </c>
      <c r="BD267" s="20">
        <v>71475.3</v>
      </c>
      <c r="BE267" s="20">
        <v>62</v>
      </c>
      <c r="BF267" s="20">
        <v>499857.4</v>
      </c>
      <c r="BG267" s="20">
        <v>23</v>
      </c>
      <c r="BH267" s="20">
        <v>999967.8</v>
      </c>
      <c r="BI267" s="20">
        <v>1000000</v>
      </c>
      <c r="BJ267" s="20">
        <v>32.200000000000003</v>
      </c>
      <c r="BK267" s="20">
        <v>0</v>
      </c>
    </row>
    <row r="268" spans="31:63" ht="15" thickBot="1" x14ac:dyDescent="0.35">
      <c r="AE268" s="19" t="s">
        <v>41</v>
      </c>
      <c r="AF268" s="20">
        <v>35</v>
      </c>
      <c r="AG268" s="20">
        <v>49</v>
      </c>
      <c r="AH268" s="20">
        <v>80</v>
      </c>
      <c r="AI268" s="20">
        <v>40</v>
      </c>
      <c r="AJ268" s="20">
        <v>999834.7</v>
      </c>
      <c r="AK268" s="20">
        <v>1000038.7</v>
      </c>
      <c r="AL268" s="20">
        <v>1000000</v>
      </c>
      <c r="AM268" s="20">
        <v>-38.700000000000003</v>
      </c>
      <c r="AN268" s="20">
        <v>0</v>
      </c>
      <c r="BB268" s="19" t="s">
        <v>41</v>
      </c>
      <c r="BC268" s="20">
        <v>428551.1</v>
      </c>
      <c r="BD268" s="20">
        <v>71475.3</v>
      </c>
      <c r="BE268" s="20">
        <v>62</v>
      </c>
      <c r="BF268" s="20">
        <v>499859.4</v>
      </c>
      <c r="BG268" s="20">
        <v>28</v>
      </c>
      <c r="BH268" s="20">
        <v>999975.8</v>
      </c>
      <c r="BI268" s="20">
        <v>1000000</v>
      </c>
      <c r="BJ268" s="20">
        <v>24.2</v>
      </c>
      <c r="BK268" s="20">
        <v>0</v>
      </c>
    </row>
    <row r="269" spans="31:63" ht="15" thickBot="1" x14ac:dyDescent="0.35">
      <c r="AE269" s="19" t="s">
        <v>42</v>
      </c>
      <c r="AF269" s="20">
        <v>32</v>
      </c>
      <c r="AG269" s="20">
        <v>49</v>
      </c>
      <c r="AH269" s="20">
        <v>80</v>
      </c>
      <c r="AI269" s="20">
        <v>36</v>
      </c>
      <c r="AJ269" s="20">
        <v>999835.7</v>
      </c>
      <c r="AK269" s="20">
        <v>1000032.7</v>
      </c>
      <c r="AL269" s="20">
        <v>1000000</v>
      </c>
      <c r="AM269" s="20">
        <v>-32.700000000000003</v>
      </c>
      <c r="AN269" s="20">
        <v>0</v>
      </c>
      <c r="BB269" s="19" t="s">
        <v>42</v>
      </c>
      <c r="BC269" s="20">
        <v>428554.1</v>
      </c>
      <c r="BD269" s="20">
        <v>71475.3</v>
      </c>
      <c r="BE269" s="20">
        <v>62</v>
      </c>
      <c r="BF269" s="20">
        <v>499863.4</v>
      </c>
      <c r="BG269" s="20">
        <v>27</v>
      </c>
      <c r="BH269" s="20">
        <v>999981.8</v>
      </c>
      <c r="BI269" s="20">
        <v>1000000</v>
      </c>
      <c r="BJ269" s="20">
        <v>18.2</v>
      </c>
      <c r="BK269" s="20">
        <v>0</v>
      </c>
    </row>
    <row r="270" spans="31:63" ht="15" thickBot="1" x14ac:dyDescent="0.35">
      <c r="AE270" s="19" t="s">
        <v>43</v>
      </c>
      <c r="AF270" s="20">
        <v>30</v>
      </c>
      <c r="AG270" s="20">
        <v>49</v>
      </c>
      <c r="AH270" s="20">
        <v>80</v>
      </c>
      <c r="AI270" s="20">
        <v>38</v>
      </c>
      <c r="AJ270" s="20">
        <v>999837.7</v>
      </c>
      <c r="AK270" s="20">
        <v>1000034.7</v>
      </c>
      <c r="AL270" s="20">
        <v>1000000</v>
      </c>
      <c r="AM270" s="20">
        <v>-34.700000000000003</v>
      </c>
      <c r="AN270" s="20">
        <v>0</v>
      </c>
      <c r="BB270" s="19" t="s">
        <v>43</v>
      </c>
      <c r="BC270" s="20">
        <v>428556.1</v>
      </c>
      <c r="BD270" s="20">
        <v>71475.3</v>
      </c>
      <c r="BE270" s="20">
        <v>62</v>
      </c>
      <c r="BF270" s="20">
        <v>499861.4</v>
      </c>
      <c r="BG270" s="20">
        <v>25</v>
      </c>
      <c r="BH270" s="20">
        <v>999979.8</v>
      </c>
      <c r="BI270" s="20">
        <v>1000000</v>
      </c>
      <c r="BJ270" s="20">
        <v>20.2</v>
      </c>
      <c r="BK270" s="20">
        <v>0</v>
      </c>
    </row>
    <row r="271" spans="31:63" ht="15" thickBot="1" x14ac:dyDescent="0.35">
      <c r="AE271" s="19" t="s">
        <v>44</v>
      </c>
      <c r="AF271" s="20">
        <v>27</v>
      </c>
      <c r="AG271" s="20">
        <v>49</v>
      </c>
      <c r="AH271" s="20">
        <v>80</v>
      </c>
      <c r="AI271" s="20">
        <v>34</v>
      </c>
      <c r="AJ271" s="20">
        <v>999833.7</v>
      </c>
      <c r="AK271" s="20">
        <v>1000023.7</v>
      </c>
      <c r="AL271" s="20">
        <v>1000000</v>
      </c>
      <c r="AM271" s="20">
        <v>-23.7</v>
      </c>
      <c r="AN271" s="20">
        <v>0</v>
      </c>
      <c r="BB271" s="19" t="s">
        <v>44</v>
      </c>
      <c r="BC271" s="20">
        <v>428559.1</v>
      </c>
      <c r="BD271" s="20">
        <v>71475.3</v>
      </c>
      <c r="BE271" s="20">
        <v>62</v>
      </c>
      <c r="BF271" s="20">
        <v>499865.4</v>
      </c>
      <c r="BG271" s="20">
        <v>29</v>
      </c>
      <c r="BH271" s="20">
        <v>999990.8</v>
      </c>
      <c r="BI271" s="20">
        <v>1000000</v>
      </c>
      <c r="BJ271" s="20">
        <v>9.1999999999999993</v>
      </c>
      <c r="BK271" s="20">
        <v>0</v>
      </c>
    </row>
    <row r="272" spans="31:63" ht="15" thickBot="1" x14ac:dyDescent="0.35">
      <c r="AE272" s="19" t="s">
        <v>45</v>
      </c>
      <c r="AF272" s="20">
        <v>26</v>
      </c>
      <c r="AG272" s="20">
        <v>49</v>
      </c>
      <c r="AH272" s="20">
        <v>80</v>
      </c>
      <c r="AI272" s="20">
        <v>32</v>
      </c>
      <c r="AJ272" s="20">
        <v>999832.7</v>
      </c>
      <c r="AK272" s="20">
        <v>1000019.7</v>
      </c>
      <c r="AL272" s="20">
        <v>1000000</v>
      </c>
      <c r="AM272" s="20">
        <v>-19.7</v>
      </c>
      <c r="AN272" s="20">
        <v>0</v>
      </c>
      <c r="BB272" s="19" t="s">
        <v>45</v>
      </c>
      <c r="BC272" s="20">
        <v>428560.1</v>
      </c>
      <c r="BD272" s="20">
        <v>71475.3</v>
      </c>
      <c r="BE272" s="20">
        <v>62</v>
      </c>
      <c r="BF272" s="20">
        <v>499867.4</v>
      </c>
      <c r="BG272" s="20">
        <v>30</v>
      </c>
      <c r="BH272" s="20">
        <v>999994.8</v>
      </c>
      <c r="BI272" s="20">
        <v>1000000</v>
      </c>
      <c r="BJ272" s="20">
        <v>5.2</v>
      </c>
      <c r="BK272" s="20">
        <v>0</v>
      </c>
    </row>
    <row r="273" spans="31:63" ht="15" thickBot="1" x14ac:dyDescent="0.35">
      <c r="AE273" s="19" t="s">
        <v>46</v>
      </c>
      <c r="AF273" s="20">
        <v>21</v>
      </c>
      <c r="AG273" s="20">
        <v>49</v>
      </c>
      <c r="AH273" s="20">
        <v>80</v>
      </c>
      <c r="AI273" s="20">
        <v>33</v>
      </c>
      <c r="AJ273" s="20">
        <v>999817.2</v>
      </c>
      <c r="AK273" s="20">
        <v>1000000.2</v>
      </c>
      <c r="AL273" s="20">
        <v>1000000</v>
      </c>
      <c r="AM273" s="20">
        <v>-0.2</v>
      </c>
      <c r="AN273" s="20">
        <v>0</v>
      </c>
      <c r="BB273" s="19" t="s">
        <v>46</v>
      </c>
      <c r="BC273" s="20">
        <v>428565.1</v>
      </c>
      <c r="BD273" s="20">
        <v>71475.3</v>
      </c>
      <c r="BE273" s="20">
        <v>62</v>
      </c>
      <c r="BF273" s="20">
        <v>499866.4</v>
      </c>
      <c r="BG273" s="20">
        <v>32</v>
      </c>
      <c r="BH273" s="20">
        <v>1000000.8</v>
      </c>
      <c r="BI273" s="20">
        <v>1000000</v>
      </c>
      <c r="BJ273" s="20">
        <v>-0.8</v>
      </c>
      <c r="BK273" s="20">
        <v>0</v>
      </c>
    </row>
    <row r="274" spans="31:63" ht="15" thickBot="1" x14ac:dyDescent="0.35">
      <c r="AE274" s="19" t="s">
        <v>47</v>
      </c>
      <c r="AF274" s="20">
        <v>19</v>
      </c>
      <c r="AG274" s="20">
        <v>49</v>
      </c>
      <c r="AH274" s="20">
        <v>80</v>
      </c>
      <c r="AI274" s="20">
        <v>31</v>
      </c>
      <c r="AJ274" s="20">
        <v>999815.2</v>
      </c>
      <c r="AK274" s="20">
        <v>999994.2</v>
      </c>
      <c r="AL274" s="20">
        <v>1000000</v>
      </c>
      <c r="AM274" s="20">
        <v>5.8</v>
      </c>
      <c r="AN274" s="20">
        <v>0</v>
      </c>
      <c r="BB274" s="19" t="s">
        <v>47</v>
      </c>
      <c r="BC274" s="20">
        <v>428567.1</v>
      </c>
      <c r="BD274" s="20">
        <v>71475.3</v>
      </c>
      <c r="BE274" s="20">
        <v>62</v>
      </c>
      <c r="BF274" s="20">
        <v>499868.4</v>
      </c>
      <c r="BG274" s="20">
        <v>34</v>
      </c>
      <c r="BH274" s="20">
        <v>1000006.8</v>
      </c>
      <c r="BI274" s="20">
        <v>1000000</v>
      </c>
      <c r="BJ274" s="20">
        <v>-6.8</v>
      </c>
      <c r="BK274" s="20">
        <v>0</v>
      </c>
    </row>
    <row r="275" spans="31:63" ht="15" thickBot="1" x14ac:dyDescent="0.35">
      <c r="AE275" s="19" t="s">
        <v>48</v>
      </c>
      <c r="AF275" s="20">
        <v>17</v>
      </c>
      <c r="AG275" s="20">
        <v>49</v>
      </c>
      <c r="AH275" s="20">
        <v>80</v>
      </c>
      <c r="AI275" s="20">
        <v>29</v>
      </c>
      <c r="AJ275" s="20">
        <v>999813.2</v>
      </c>
      <c r="AK275" s="20">
        <v>999988.2</v>
      </c>
      <c r="AL275" s="20">
        <v>1000000</v>
      </c>
      <c r="AM275" s="20">
        <v>11.8</v>
      </c>
      <c r="AN275" s="20">
        <v>0</v>
      </c>
      <c r="BB275" s="19" t="s">
        <v>48</v>
      </c>
      <c r="BC275" s="20">
        <v>428569.1</v>
      </c>
      <c r="BD275" s="20">
        <v>71475.3</v>
      </c>
      <c r="BE275" s="20">
        <v>62</v>
      </c>
      <c r="BF275" s="20">
        <v>499870.4</v>
      </c>
      <c r="BG275" s="20">
        <v>36</v>
      </c>
      <c r="BH275" s="20">
        <v>1000012.8</v>
      </c>
      <c r="BI275" s="20">
        <v>1000000</v>
      </c>
      <c r="BJ275" s="20">
        <v>-12.8</v>
      </c>
      <c r="BK275" s="20">
        <v>0</v>
      </c>
    </row>
    <row r="276" spans="31:63" ht="15" thickBot="1" x14ac:dyDescent="0.35">
      <c r="AE276" s="19" t="s">
        <v>49</v>
      </c>
      <c r="AF276" s="20">
        <v>16</v>
      </c>
      <c r="AG276" s="20">
        <v>49</v>
      </c>
      <c r="AH276" s="20">
        <v>80</v>
      </c>
      <c r="AI276" s="20">
        <v>28</v>
      </c>
      <c r="AJ276" s="20">
        <v>999811.2</v>
      </c>
      <c r="AK276" s="20">
        <v>999984.2</v>
      </c>
      <c r="AL276" s="20">
        <v>1000000</v>
      </c>
      <c r="AM276" s="20">
        <v>15.8</v>
      </c>
      <c r="AN276" s="20">
        <v>0</v>
      </c>
      <c r="BB276" s="19" t="s">
        <v>49</v>
      </c>
      <c r="BC276" s="20">
        <v>428570.1</v>
      </c>
      <c r="BD276" s="20">
        <v>71475.3</v>
      </c>
      <c r="BE276" s="20">
        <v>62</v>
      </c>
      <c r="BF276" s="20">
        <v>499871.4</v>
      </c>
      <c r="BG276" s="20">
        <v>38</v>
      </c>
      <c r="BH276" s="20">
        <v>1000016.8</v>
      </c>
      <c r="BI276" s="20">
        <v>1000000</v>
      </c>
      <c r="BJ276" s="20">
        <v>-16.8</v>
      </c>
      <c r="BK276" s="20">
        <v>0</v>
      </c>
    </row>
    <row r="277" spans="31:63" ht="15" thickBot="1" x14ac:dyDescent="0.35">
      <c r="AE277" s="19" t="s">
        <v>50</v>
      </c>
      <c r="AF277" s="20">
        <v>15</v>
      </c>
      <c r="AG277" s="20">
        <v>49</v>
      </c>
      <c r="AH277" s="20">
        <v>80</v>
      </c>
      <c r="AI277" s="20">
        <v>26</v>
      </c>
      <c r="AJ277" s="20">
        <v>999809.2</v>
      </c>
      <c r="AK277" s="20">
        <v>999979.2</v>
      </c>
      <c r="AL277" s="20">
        <v>1000000</v>
      </c>
      <c r="AM277" s="20">
        <v>20.8</v>
      </c>
      <c r="AN277" s="20">
        <v>0</v>
      </c>
      <c r="BB277" s="19" t="s">
        <v>50</v>
      </c>
      <c r="BC277" s="20">
        <v>428571.1</v>
      </c>
      <c r="BD277" s="20">
        <v>71475.3</v>
      </c>
      <c r="BE277" s="20">
        <v>62</v>
      </c>
      <c r="BF277" s="20">
        <v>499873.4</v>
      </c>
      <c r="BG277" s="20">
        <v>40</v>
      </c>
      <c r="BH277" s="20">
        <v>1000021.8</v>
      </c>
      <c r="BI277" s="20">
        <v>1000000</v>
      </c>
      <c r="BJ277" s="20">
        <v>-21.8</v>
      </c>
      <c r="BK277" s="20">
        <v>0</v>
      </c>
    </row>
    <row r="278" spans="31:63" ht="15" thickBot="1" x14ac:dyDescent="0.35">
      <c r="AE278" s="19" t="s">
        <v>51</v>
      </c>
      <c r="AF278" s="20">
        <v>13</v>
      </c>
      <c r="AG278" s="20">
        <v>49</v>
      </c>
      <c r="AH278" s="20">
        <v>80</v>
      </c>
      <c r="AI278" s="20">
        <v>24</v>
      </c>
      <c r="AJ278" s="20">
        <v>999807.2</v>
      </c>
      <c r="AK278" s="20">
        <v>999973.2</v>
      </c>
      <c r="AL278" s="20">
        <v>1000000</v>
      </c>
      <c r="AM278" s="20">
        <v>26.8</v>
      </c>
      <c r="AN278" s="20">
        <v>0</v>
      </c>
      <c r="BB278" s="19" t="s">
        <v>51</v>
      </c>
      <c r="BC278" s="20">
        <v>428573.1</v>
      </c>
      <c r="BD278" s="20">
        <v>71475.3</v>
      </c>
      <c r="BE278" s="20">
        <v>62</v>
      </c>
      <c r="BF278" s="20">
        <v>499875.4</v>
      </c>
      <c r="BG278" s="20">
        <v>42</v>
      </c>
      <c r="BH278" s="20">
        <v>1000027.8</v>
      </c>
      <c r="BI278" s="20">
        <v>1000000</v>
      </c>
      <c r="BJ278" s="20">
        <v>-27.8</v>
      </c>
      <c r="BK278" s="20">
        <v>0</v>
      </c>
    </row>
    <row r="279" spans="31:63" ht="15" thickBot="1" x14ac:dyDescent="0.35">
      <c r="AE279" s="19" t="s">
        <v>52</v>
      </c>
      <c r="AF279" s="20">
        <v>11</v>
      </c>
      <c r="AG279" s="20">
        <v>49</v>
      </c>
      <c r="AH279" s="20">
        <v>80</v>
      </c>
      <c r="AI279" s="20">
        <v>22</v>
      </c>
      <c r="AJ279" s="20">
        <v>999806.2</v>
      </c>
      <c r="AK279" s="20">
        <v>999968.2</v>
      </c>
      <c r="AL279" s="20">
        <v>1000000</v>
      </c>
      <c r="AM279" s="20">
        <v>31.8</v>
      </c>
      <c r="AN279" s="20">
        <v>0</v>
      </c>
      <c r="BB279" s="19" t="s">
        <v>52</v>
      </c>
      <c r="BC279" s="20">
        <v>428575.1</v>
      </c>
      <c r="BD279" s="20">
        <v>71475.3</v>
      </c>
      <c r="BE279" s="20">
        <v>62</v>
      </c>
      <c r="BF279" s="20">
        <v>499877.4</v>
      </c>
      <c r="BG279" s="20">
        <v>43</v>
      </c>
      <c r="BH279" s="20">
        <v>1000032.8</v>
      </c>
      <c r="BI279" s="20">
        <v>1000000</v>
      </c>
      <c r="BJ279" s="20">
        <v>-32.799999999999997</v>
      </c>
      <c r="BK279" s="20">
        <v>0</v>
      </c>
    </row>
    <row r="280" spans="31:63" ht="15" thickBot="1" x14ac:dyDescent="0.35">
      <c r="AE280" s="19" t="s">
        <v>53</v>
      </c>
      <c r="AF280" s="20">
        <v>8</v>
      </c>
      <c r="AG280" s="20">
        <v>49</v>
      </c>
      <c r="AH280" s="20">
        <v>80</v>
      </c>
      <c r="AI280" s="20">
        <v>21</v>
      </c>
      <c r="AJ280" s="20">
        <v>999804.2</v>
      </c>
      <c r="AK280" s="20">
        <v>999962.2</v>
      </c>
      <c r="AL280" s="20">
        <v>1000000</v>
      </c>
      <c r="AM280" s="20">
        <v>37.799999999999997</v>
      </c>
      <c r="AN280" s="20">
        <v>0</v>
      </c>
      <c r="BB280" s="19" t="s">
        <v>53</v>
      </c>
      <c r="BC280" s="20">
        <v>428578.1</v>
      </c>
      <c r="BD280" s="20">
        <v>71475.3</v>
      </c>
      <c r="BE280" s="20">
        <v>62</v>
      </c>
      <c r="BF280" s="20">
        <v>499878.40000000002</v>
      </c>
      <c r="BG280" s="20">
        <v>45</v>
      </c>
      <c r="BH280" s="20">
        <v>1000038.8</v>
      </c>
      <c r="BI280" s="20">
        <v>1000000</v>
      </c>
      <c r="BJ280" s="20">
        <v>-38.799999999999997</v>
      </c>
      <c r="BK280" s="20">
        <v>0</v>
      </c>
    </row>
    <row r="281" spans="31:63" ht="15" thickBot="1" x14ac:dyDescent="0.35">
      <c r="AE281" s="19" t="s">
        <v>54</v>
      </c>
      <c r="AF281" s="20">
        <v>5</v>
      </c>
      <c r="AG281" s="20">
        <v>49</v>
      </c>
      <c r="AH281" s="20">
        <v>80</v>
      </c>
      <c r="AI281" s="20">
        <v>14</v>
      </c>
      <c r="AJ281" s="20">
        <v>999802.2</v>
      </c>
      <c r="AK281" s="20">
        <v>999950.2</v>
      </c>
      <c r="AL281" s="20">
        <v>1000000</v>
      </c>
      <c r="AM281" s="20">
        <v>49.8</v>
      </c>
      <c r="AN281" s="20">
        <v>0</v>
      </c>
      <c r="BB281" s="19" t="s">
        <v>54</v>
      </c>
      <c r="BC281" s="20">
        <v>428581.1</v>
      </c>
      <c r="BD281" s="20">
        <v>71475.3</v>
      </c>
      <c r="BE281" s="20">
        <v>62</v>
      </c>
      <c r="BF281" s="20">
        <v>499885.4</v>
      </c>
      <c r="BG281" s="20">
        <v>47</v>
      </c>
      <c r="BH281" s="20">
        <v>1000050.8</v>
      </c>
      <c r="BI281" s="20">
        <v>1000000</v>
      </c>
      <c r="BJ281" s="20">
        <v>-50.8</v>
      </c>
      <c r="BK281" s="20">
        <v>-0.01</v>
      </c>
    </row>
    <row r="282" spans="31:63" ht="15" thickBot="1" x14ac:dyDescent="0.35">
      <c r="AE282" s="19" t="s">
        <v>55</v>
      </c>
      <c r="AF282" s="20">
        <v>4</v>
      </c>
      <c r="AG282" s="20">
        <v>49</v>
      </c>
      <c r="AH282" s="20">
        <v>80</v>
      </c>
      <c r="AI282" s="20">
        <v>12</v>
      </c>
      <c r="AJ282" s="20">
        <v>999793.7</v>
      </c>
      <c r="AK282" s="20">
        <v>999938.7</v>
      </c>
      <c r="AL282" s="20">
        <v>1000000</v>
      </c>
      <c r="AM282" s="20">
        <v>61.3</v>
      </c>
      <c r="AN282" s="20">
        <v>0.01</v>
      </c>
      <c r="BB282" s="19" t="s">
        <v>55</v>
      </c>
      <c r="BC282" s="20">
        <v>428582.1</v>
      </c>
      <c r="BD282" s="20">
        <v>71475.3</v>
      </c>
      <c r="BE282" s="20">
        <v>62</v>
      </c>
      <c r="BF282" s="20">
        <v>499887.4</v>
      </c>
      <c r="BG282" s="20">
        <v>55.5</v>
      </c>
      <c r="BH282" s="20">
        <v>1000062.3</v>
      </c>
      <c r="BI282" s="20">
        <v>1000000</v>
      </c>
      <c r="BJ282" s="20">
        <v>-62.3</v>
      </c>
      <c r="BK282" s="20">
        <v>-0.01</v>
      </c>
    </row>
    <row r="283" spans="31:63" ht="15" thickBot="1" x14ac:dyDescent="0.35">
      <c r="AE283" s="19" t="s">
        <v>56</v>
      </c>
      <c r="AF283" s="20">
        <v>14</v>
      </c>
      <c r="AG283" s="20">
        <v>50</v>
      </c>
      <c r="AH283" s="20">
        <v>80</v>
      </c>
      <c r="AI283" s="20">
        <v>92</v>
      </c>
      <c r="AJ283" s="20">
        <v>999768.2</v>
      </c>
      <c r="AK283" s="20">
        <v>1000004.2</v>
      </c>
      <c r="AL283" s="20">
        <v>1000000</v>
      </c>
      <c r="AM283" s="20">
        <v>-4.2</v>
      </c>
      <c r="AN283" s="20">
        <v>0</v>
      </c>
      <c r="BB283" s="19" t="s">
        <v>56</v>
      </c>
      <c r="BC283" s="20">
        <v>428572.1</v>
      </c>
      <c r="BD283" s="20">
        <v>71425.3</v>
      </c>
      <c r="BE283" s="20">
        <v>62</v>
      </c>
      <c r="BF283" s="20">
        <v>31</v>
      </c>
      <c r="BG283" s="20">
        <v>499906.4</v>
      </c>
      <c r="BH283" s="20">
        <v>999996.8</v>
      </c>
      <c r="BI283" s="20">
        <v>1000000</v>
      </c>
      <c r="BJ283" s="20">
        <v>3.2</v>
      </c>
      <c r="BK283" s="20">
        <v>0</v>
      </c>
    </row>
    <row r="284" spans="31:63" ht="15" thickBot="1" x14ac:dyDescent="0.35">
      <c r="AE284" s="19" t="s">
        <v>57</v>
      </c>
      <c r="AF284" s="20">
        <v>29</v>
      </c>
      <c r="AG284" s="20">
        <v>51</v>
      </c>
      <c r="AH284" s="20">
        <v>80</v>
      </c>
      <c r="AI284" s="20">
        <v>94</v>
      </c>
      <c r="AJ284" s="20">
        <v>999747.2</v>
      </c>
      <c r="AK284" s="20">
        <v>1000001.2</v>
      </c>
      <c r="AL284" s="20">
        <v>1000000</v>
      </c>
      <c r="AM284" s="20">
        <v>-1.2</v>
      </c>
      <c r="AN284" s="20">
        <v>0</v>
      </c>
      <c r="BB284" s="19" t="s">
        <v>57</v>
      </c>
      <c r="BC284" s="20">
        <v>428557.1</v>
      </c>
      <c r="BD284" s="20">
        <v>71424.3</v>
      </c>
      <c r="BE284" s="20">
        <v>62</v>
      </c>
      <c r="BF284" s="20">
        <v>28</v>
      </c>
      <c r="BG284" s="20">
        <v>499925.4</v>
      </c>
      <c r="BH284" s="20">
        <v>999996.8</v>
      </c>
      <c r="BI284" s="20">
        <v>1000000</v>
      </c>
      <c r="BJ284" s="20">
        <v>3.2</v>
      </c>
      <c r="BK284" s="20">
        <v>0</v>
      </c>
    </row>
    <row r="285" spans="31:63" ht="15" thickBot="1" x14ac:dyDescent="0.35">
      <c r="AE285" s="19" t="s">
        <v>58</v>
      </c>
      <c r="AF285" s="20">
        <v>48</v>
      </c>
      <c r="AG285" s="20">
        <v>62</v>
      </c>
      <c r="AH285" s="20">
        <v>80</v>
      </c>
      <c r="AI285" s="20">
        <v>97</v>
      </c>
      <c r="AJ285" s="20">
        <v>999717.2</v>
      </c>
      <c r="AK285" s="20">
        <v>1000004.2</v>
      </c>
      <c r="AL285" s="20">
        <v>1000000</v>
      </c>
      <c r="AM285" s="20">
        <v>-4.2</v>
      </c>
      <c r="AN285" s="20">
        <v>0</v>
      </c>
      <c r="BB285" s="19" t="s">
        <v>58</v>
      </c>
      <c r="BC285" s="20">
        <v>428538.1</v>
      </c>
      <c r="BD285" s="20">
        <v>71422.3</v>
      </c>
      <c r="BE285" s="20">
        <v>62</v>
      </c>
      <c r="BF285" s="20">
        <v>25</v>
      </c>
      <c r="BG285" s="20">
        <v>499949.4</v>
      </c>
      <c r="BH285" s="20">
        <v>999996.8</v>
      </c>
      <c r="BI285" s="20">
        <v>1000000</v>
      </c>
      <c r="BJ285" s="20">
        <v>3.2</v>
      </c>
      <c r="BK285" s="20">
        <v>0</v>
      </c>
    </row>
    <row r="286" spans="31:63" ht="15" thickBot="1" x14ac:dyDescent="0.35">
      <c r="AE286" s="19" t="s">
        <v>59</v>
      </c>
      <c r="AF286" s="20">
        <v>93.5</v>
      </c>
      <c r="AG286" s="20">
        <v>62</v>
      </c>
      <c r="AH286" s="20">
        <v>80</v>
      </c>
      <c r="AI286" s="20">
        <v>99</v>
      </c>
      <c r="AJ286" s="20">
        <v>999669.7</v>
      </c>
      <c r="AK286" s="20">
        <v>1000004.2</v>
      </c>
      <c r="AL286" s="20">
        <v>1000000</v>
      </c>
      <c r="AM286" s="20">
        <v>-4.2</v>
      </c>
      <c r="AN286" s="20">
        <v>0</v>
      </c>
      <c r="BB286" s="19" t="s">
        <v>59</v>
      </c>
      <c r="BC286" s="20">
        <v>428515.1</v>
      </c>
      <c r="BD286" s="20">
        <v>71422.3</v>
      </c>
      <c r="BE286" s="20">
        <v>62</v>
      </c>
      <c r="BF286" s="20">
        <v>23</v>
      </c>
      <c r="BG286" s="20">
        <v>499974.40000000002</v>
      </c>
      <c r="BH286" s="20">
        <v>999996.8</v>
      </c>
      <c r="BI286" s="20">
        <v>1000000</v>
      </c>
      <c r="BJ286" s="20">
        <v>3.2</v>
      </c>
      <c r="BK286" s="20">
        <v>0</v>
      </c>
    </row>
    <row r="287" spans="31:63" ht="15" thickBot="1" x14ac:dyDescent="0.35">
      <c r="AE287" s="19" t="s">
        <v>60</v>
      </c>
      <c r="AF287" s="20">
        <v>96.5</v>
      </c>
      <c r="AG287" s="20">
        <v>62</v>
      </c>
      <c r="AH287" s="20">
        <v>80</v>
      </c>
      <c r="AI287" s="20">
        <v>101</v>
      </c>
      <c r="AJ287" s="20">
        <v>999664.7</v>
      </c>
      <c r="AK287" s="20">
        <v>1000004.2</v>
      </c>
      <c r="AL287" s="20">
        <v>1000000</v>
      </c>
      <c r="AM287" s="20">
        <v>-4.2</v>
      </c>
      <c r="AN287" s="20">
        <v>0</v>
      </c>
      <c r="BB287" s="19" t="s">
        <v>60</v>
      </c>
      <c r="BC287" s="20">
        <v>428512.1</v>
      </c>
      <c r="BD287" s="20">
        <v>71422.3</v>
      </c>
      <c r="BE287" s="20">
        <v>62</v>
      </c>
      <c r="BF287" s="20">
        <v>21</v>
      </c>
      <c r="BG287" s="20">
        <v>499979.4</v>
      </c>
      <c r="BH287" s="20">
        <v>999996.8</v>
      </c>
      <c r="BI287" s="20">
        <v>1000000</v>
      </c>
      <c r="BJ287" s="20">
        <v>3.2</v>
      </c>
      <c r="BK287" s="20">
        <v>0</v>
      </c>
    </row>
    <row r="288" spans="31:63" ht="15" thickBot="1" x14ac:dyDescent="0.35">
      <c r="AE288" s="19" t="s">
        <v>61</v>
      </c>
      <c r="AF288" s="20">
        <v>83417.399999999994</v>
      </c>
      <c r="AG288" s="20">
        <v>62</v>
      </c>
      <c r="AH288" s="20">
        <v>80</v>
      </c>
      <c r="AI288" s="20">
        <v>102</v>
      </c>
      <c r="AJ288" s="20">
        <v>916342.9</v>
      </c>
      <c r="AK288" s="20">
        <v>1000004.2</v>
      </c>
      <c r="AL288" s="20">
        <v>1000000</v>
      </c>
      <c r="AM288" s="20">
        <v>-4.2</v>
      </c>
      <c r="AN288" s="20">
        <v>0</v>
      </c>
      <c r="BB288" s="19" t="s">
        <v>61</v>
      </c>
      <c r="BC288" s="20">
        <v>357091.9</v>
      </c>
      <c r="BD288" s="20">
        <v>71422.3</v>
      </c>
      <c r="BE288" s="20">
        <v>62</v>
      </c>
      <c r="BF288" s="20">
        <v>20</v>
      </c>
      <c r="BG288" s="20">
        <v>571400.69999999995</v>
      </c>
      <c r="BH288" s="20">
        <v>999996.8</v>
      </c>
      <c r="BI288" s="20">
        <v>1000000</v>
      </c>
      <c r="BJ288" s="20">
        <v>3.2</v>
      </c>
      <c r="BK288" s="20">
        <v>0</v>
      </c>
    </row>
    <row r="289" spans="31:63" ht="15" thickBot="1" x14ac:dyDescent="0.35">
      <c r="AE289" s="19" t="s">
        <v>62</v>
      </c>
      <c r="AF289" s="20">
        <v>166738.20000000001</v>
      </c>
      <c r="AG289" s="20">
        <v>62</v>
      </c>
      <c r="AH289" s="20">
        <v>80</v>
      </c>
      <c r="AI289" s="20">
        <v>104</v>
      </c>
      <c r="AJ289" s="20">
        <v>833020</v>
      </c>
      <c r="AK289" s="20">
        <v>1000004.2</v>
      </c>
      <c r="AL289" s="20">
        <v>1000000</v>
      </c>
      <c r="AM289" s="20">
        <v>-4.2</v>
      </c>
      <c r="AN289" s="20">
        <v>0</v>
      </c>
      <c r="BB289" s="19" t="s">
        <v>62</v>
      </c>
      <c r="BC289" s="20">
        <v>285671.59999999998</v>
      </c>
      <c r="BD289" s="20">
        <v>71422.3</v>
      </c>
      <c r="BE289" s="20">
        <v>62</v>
      </c>
      <c r="BF289" s="20">
        <v>18</v>
      </c>
      <c r="BG289" s="20">
        <v>642822.9</v>
      </c>
      <c r="BH289" s="20">
        <v>999996.8</v>
      </c>
      <c r="BI289" s="20">
        <v>1000000</v>
      </c>
      <c r="BJ289" s="20">
        <v>3.2</v>
      </c>
      <c r="BK289" s="20">
        <v>0</v>
      </c>
    </row>
    <row r="290" spans="31:63" ht="15" thickBot="1" x14ac:dyDescent="0.35">
      <c r="AE290" s="19" t="s">
        <v>63</v>
      </c>
      <c r="AF290" s="20">
        <v>250059.1</v>
      </c>
      <c r="AG290" s="20">
        <v>62</v>
      </c>
      <c r="AH290" s="20">
        <v>80</v>
      </c>
      <c r="AI290" s="20">
        <v>106</v>
      </c>
      <c r="AJ290" s="20">
        <v>749697.2</v>
      </c>
      <c r="AK290" s="20">
        <v>1000004.2</v>
      </c>
      <c r="AL290" s="20">
        <v>1000000</v>
      </c>
      <c r="AM290" s="20">
        <v>-4.2</v>
      </c>
      <c r="AN290" s="20">
        <v>0</v>
      </c>
      <c r="BB290" s="19" t="s">
        <v>63</v>
      </c>
      <c r="BC290" s="20">
        <v>214250.8</v>
      </c>
      <c r="BD290" s="20">
        <v>71422.3</v>
      </c>
      <c r="BE290" s="20">
        <v>62</v>
      </c>
      <c r="BF290" s="20">
        <v>16</v>
      </c>
      <c r="BG290" s="20">
        <v>714245.2</v>
      </c>
      <c r="BH290" s="20">
        <v>999996.3</v>
      </c>
      <c r="BI290" s="20">
        <v>1000000</v>
      </c>
      <c r="BJ290" s="20">
        <v>3.7</v>
      </c>
      <c r="BK290" s="20">
        <v>0</v>
      </c>
    </row>
    <row r="291" spans="31:63" ht="15" thickBot="1" x14ac:dyDescent="0.35">
      <c r="AE291" s="19" t="s">
        <v>64</v>
      </c>
      <c r="AF291" s="20">
        <v>333367.90000000002</v>
      </c>
      <c r="AG291" s="20">
        <v>74</v>
      </c>
      <c r="AH291" s="20">
        <v>80</v>
      </c>
      <c r="AI291" s="20">
        <v>108</v>
      </c>
      <c r="AJ291" s="20">
        <v>666374.30000000005</v>
      </c>
      <c r="AK291" s="20">
        <v>1000004.2</v>
      </c>
      <c r="AL291" s="20">
        <v>1000000</v>
      </c>
      <c r="AM291" s="20">
        <v>-4.2</v>
      </c>
      <c r="AN291" s="20">
        <v>0</v>
      </c>
      <c r="BB291" s="19" t="s">
        <v>64</v>
      </c>
      <c r="BC291" s="20">
        <v>142841.5</v>
      </c>
      <c r="BD291" s="20">
        <v>71411.3</v>
      </c>
      <c r="BE291" s="20">
        <v>62</v>
      </c>
      <c r="BF291" s="20">
        <v>14</v>
      </c>
      <c r="BG291" s="20">
        <v>785668</v>
      </c>
      <c r="BH291" s="20">
        <v>999996.8</v>
      </c>
      <c r="BI291" s="20">
        <v>1000000</v>
      </c>
      <c r="BJ291" s="20">
        <v>3.2</v>
      </c>
      <c r="BK291" s="20">
        <v>0</v>
      </c>
    </row>
    <row r="292" spans="31:63" ht="15" thickBot="1" x14ac:dyDescent="0.35">
      <c r="AE292" s="19" t="s">
        <v>65</v>
      </c>
      <c r="AF292" s="20">
        <v>416676.8</v>
      </c>
      <c r="AG292" s="20">
        <v>74</v>
      </c>
      <c r="AH292" s="20">
        <v>80</v>
      </c>
      <c r="AI292" s="20">
        <v>110</v>
      </c>
      <c r="AJ292" s="20">
        <v>583063.5</v>
      </c>
      <c r="AK292" s="20">
        <v>1000004.2</v>
      </c>
      <c r="AL292" s="20">
        <v>1000000</v>
      </c>
      <c r="AM292" s="20">
        <v>-4.2</v>
      </c>
      <c r="AN292" s="20">
        <v>0</v>
      </c>
      <c r="BB292" s="19" t="s">
        <v>65</v>
      </c>
      <c r="BC292" s="20">
        <v>71432.3</v>
      </c>
      <c r="BD292" s="20">
        <v>71411.3</v>
      </c>
      <c r="BE292" s="20">
        <v>62</v>
      </c>
      <c r="BF292" s="20">
        <v>12</v>
      </c>
      <c r="BG292" s="20">
        <v>857079.3</v>
      </c>
      <c r="BH292" s="20">
        <v>999996.8</v>
      </c>
      <c r="BI292" s="20">
        <v>1000000</v>
      </c>
      <c r="BJ292" s="20">
        <v>3.2</v>
      </c>
      <c r="BK292" s="20">
        <v>0</v>
      </c>
    </row>
    <row r="293" spans="31:63" ht="15" thickBot="1" x14ac:dyDescent="0.35">
      <c r="AE293" s="19" t="s">
        <v>66</v>
      </c>
      <c r="AF293" s="20">
        <v>499985.6</v>
      </c>
      <c r="AG293" s="20">
        <v>74</v>
      </c>
      <c r="AH293" s="20">
        <v>80</v>
      </c>
      <c r="AI293" s="20">
        <v>112</v>
      </c>
      <c r="AJ293" s="20">
        <v>499752.6</v>
      </c>
      <c r="AK293" s="20">
        <v>1000004.2</v>
      </c>
      <c r="AL293" s="20">
        <v>1000000</v>
      </c>
      <c r="AM293" s="20">
        <v>-4.2</v>
      </c>
      <c r="AN293" s="20">
        <v>0</v>
      </c>
      <c r="BB293" s="19" t="s">
        <v>66</v>
      </c>
      <c r="BC293" s="20">
        <v>23</v>
      </c>
      <c r="BD293" s="20">
        <v>71411.3</v>
      </c>
      <c r="BE293" s="20">
        <v>62</v>
      </c>
      <c r="BF293" s="20">
        <v>10</v>
      </c>
      <c r="BG293" s="20">
        <v>928490.5</v>
      </c>
      <c r="BH293" s="20">
        <v>999996.8</v>
      </c>
      <c r="BI293" s="20">
        <v>1000000</v>
      </c>
      <c r="BJ293" s="20">
        <v>3.2</v>
      </c>
      <c r="BK293" s="20">
        <v>0</v>
      </c>
    </row>
    <row r="294" spans="31:63" ht="15" thickBot="1" x14ac:dyDescent="0.35">
      <c r="AE294" s="19" t="s">
        <v>67</v>
      </c>
      <c r="AF294" s="20">
        <v>499989.6</v>
      </c>
      <c r="AG294" s="20">
        <v>74</v>
      </c>
      <c r="AH294" s="20">
        <v>80</v>
      </c>
      <c r="AI294" s="20">
        <v>114</v>
      </c>
      <c r="AJ294" s="20">
        <v>499746.6</v>
      </c>
      <c r="AK294" s="20">
        <v>1000004.2</v>
      </c>
      <c r="AL294" s="20">
        <v>1000000</v>
      </c>
      <c r="AM294" s="20">
        <v>-4.2</v>
      </c>
      <c r="AN294" s="20">
        <v>0</v>
      </c>
      <c r="BB294" s="19" t="s">
        <v>67</v>
      </c>
      <c r="BC294" s="20">
        <v>19</v>
      </c>
      <c r="BD294" s="20">
        <v>71411.3</v>
      </c>
      <c r="BE294" s="20">
        <v>62</v>
      </c>
      <c r="BF294" s="20">
        <v>8</v>
      </c>
      <c r="BG294" s="20">
        <v>928496.5</v>
      </c>
      <c r="BH294" s="20">
        <v>999996.8</v>
      </c>
      <c r="BI294" s="20">
        <v>1000000</v>
      </c>
      <c r="BJ294" s="20">
        <v>3.2</v>
      </c>
      <c r="BK294" s="20">
        <v>0</v>
      </c>
    </row>
    <row r="295" spans="31:63" ht="15" thickBot="1" x14ac:dyDescent="0.35">
      <c r="AE295" s="19" t="s">
        <v>68</v>
      </c>
      <c r="AF295" s="20">
        <v>666569.30000000005</v>
      </c>
      <c r="AG295" s="20">
        <v>74</v>
      </c>
      <c r="AH295" s="20">
        <v>80</v>
      </c>
      <c r="AI295" s="20">
        <v>115</v>
      </c>
      <c r="AJ295" s="20">
        <v>333165.90000000002</v>
      </c>
      <c r="AK295" s="20">
        <v>1000004.2</v>
      </c>
      <c r="AL295" s="20">
        <v>1000000</v>
      </c>
      <c r="AM295" s="20">
        <v>-4.2</v>
      </c>
      <c r="AN295" s="20">
        <v>0</v>
      </c>
      <c r="BB295" s="19" t="s">
        <v>68</v>
      </c>
      <c r="BC295" s="20">
        <v>13</v>
      </c>
      <c r="BD295" s="20">
        <v>71411.3</v>
      </c>
      <c r="BE295" s="20">
        <v>62</v>
      </c>
      <c r="BF295" s="20">
        <v>7</v>
      </c>
      <c r="BG295" s="20">
        <v>928503.5</v>
      </c>
      <c r="BH295" s="20">
        <v>999996.8</v>
      </c>
      <c r="BI295" s="20">
        <v>1000000</v>
      </c>
      <c r="BJ295" s="20">
        <v>3.2</v>
      </c>
      <c r="BK295" s="20">
        <v>0</v>
      </c>
    </row>
    <row r="296" spans="31:63" ht="15" thickBot="1" x14ac:dyDescent="0.35">
      <c r="AE296" s="19" t="s">
        <v>69</v>
      </c>
      <c r="AF296" s="20">
        <v>833149.5</v>
      </c>
      <c r="AG296" s="20">
        <v>74</v>
      </c>
      <c r="AH296" s="20">
        <v>80</v>
      </c>
      <c r="AI296" s="20">
        <v>117</v>
      </c>
      <c r="AJ296" s="20">
        <v>166583.70000000001</v>
      </c>
      <c r="AK296" s="20">
        <v>1000004.2</v>
      </c>
      <c r="AL296" s="20">
        <v>1000000</v>
      </c>
      <c r="AM296" s="20">
        <v>-4.2</v>
      </c>
      <c r="AN296" s="20">
        <v>0</v>
      </c>
      <c r="BB296" s="19" t="s">
        <v>69</v>
      </c>
      <c r="BC296" s="20">
        <v>7</v>
      </c>
      <c r="BD296" s="20">
        <v>71411.3</v>
      </c>
      <c r="BE296" s="20">
        <v>62</v>
      </c>
      <c r="BF296" s="20">
        <v>5</v>
      </c>
      <c r="BG296" s="20">
        <v>928511.5</v>
      </c>
      <c r="BH296" s="20">
        <v>999996.8</v>
      </c>
      <c r="BI296" s="20">
        <v>1000000</v>
      </c>
      <c r="BJ296" s="20">
        <v>3.2</v>
      </c>
      <c r="BK296" s="20">
        <v>0</v>
      </c>
    </row>
    <row r="297" spans="31:63" ht="15" thickBot="1" x14ac:dyDescent="0.35">
      <c r="AE297" s="19" t="s">
        <v>70</v>
      </c>
      <c r="AF297" s="20">
        <v>833155.5</v>
      </c>
      <c r="AG297" s="20">
        <v>74</v>
      </c>
      <c r="AH297" s="20">
        <v>80</v>
      </c>
      <c r="AI297" s="20">
        <v>166691.70000000001</v>
      </c>
      <c r="AJ297" s="20">
        <v>3</v>
      </c>
      <c r="AK297" s="20">
        <v>1000004.2</v>
      </c>
      <c r="AL297" s="20">
        <v>1000000</v>
      </c>
      <c r="AM297" s="20">
        <v>-4.2</v>
      </c>
      <c r="AN297" s="20">
        <v>0</v>
      </c>
      <c r="BB297" s="19" t="s">
        <v>70</v>
      </c>
      <c r="BC297" s="20">
        <v>1</v>
      </c>
      <c r="BD297" s="20">
        <v>71411.3</v>
      </c>
      <c r="BE297" s="20">
        <v>62</v>
      </c>
      <c r="BF297" s="20">
        <v>4</v>
      </c>
      <c r="BG297" s="20">
        <v>928518.5</v>
      </c>
      <c r="BH297" s="20">
        <v>999996.8</v>
      </c>
      <c r="BI297" s="20">
        <v>1000000</v>
      </c>
      <c r="BJ297" s="20">
        <v>3.2</v>
      </c>
      <c r="BK297" s="20">
        <v>0</v>
      </c>
    </row>
    <row r="298" spans="31:63" ht="15" thickBot="1" x14ac:dyDescent="0.35">
      <c r="AE298" s="19" t="s">
        <v>71</v>
      </c>
      <c r="AF298" s="20">
        <v>833156.5</v>
      </c>
      <c r="AG298" s="20">
        <v>74</v>
      </c>
      <c r="AH298" s="20">
        <v>80</v>
      </c>
      <c r="AI298" s="20">
        <v>166693.70000000001</v>
      </c>
      <c r="AJ298" s="20">
        <v>0</v>
      </c>
      <c r="AK298" s="20">
        <v>1000004.2</v>
      </c>
      <c r="AL298" s="20">
        <v>1000000</v>
      </c>
      <c r="AM298" s="20">
        <v>-4.2</v>
      </c>
      <c r="AN298" s="20">
        <v>0</v>
      </c>
      <c r="BB298" s="19" t="s">
        <v>71</v>
      </c>
      <c r="BC298" s="20">
        <v>0</v>
      </c>
      <c r="BD298" s="20">
        <v>71411.3</v>
      </c>
      <c r="BE298" s="20">
        <v>62</v>
      </c>
      <c r="BF298" s="20">
        <v>2</v>
      </c>
      <c r="BG298" s="20">
        <v>928521.5</v>
      </c>
      <c r="BH298" s="20">
        <v>999996.8</v>
      </c>
      <c r="BI298" s="20">
        <v>1000000</v>
      </c>
      <c r="BJ298" s="20">
        <v>3.2</v>
      </c>
      <c r="BK298" s="20">
        <v>0</v>
      </c>
    </row>
    <row r="299" spans="31:63" ht="15" thickBot="1" x14ac:dyDescent="0.35">
      <c r="AE299" s="19" t="s">
        <v>72</v>
      </c>
      <c r="AF299" s="20">
        <v>833150.5</v>
      </c>
      <c r="AG299" s="20">
        <v>74</v>
      </c>
      <c r="AH299" s="20">
        <v>80</v>
      </c>
      <c r="AI299" s="20">
        <v>166695.70000000001</v>
      </c>
      <c r="AJ299" s="20">
        <v>4</v>
      </c>
      <c r="AK299" s="20">
        <v>1000004.2</v>
      </c>
      <c r="AL299" s="20">
        <v>1000000</v>
      </c>
      <c r="AM299" s="20">
        <v>-4.2</v>
      </c>
      <c r="AN299" s="20">
        <v>0</v>
      </c>
      <c r="BB299" s="19" t="s">
        <v>72</v>
      </c>
      <c r="BC299" s="20">
        <v>6</v>
      </c>
      <c r="BD299" s="20">
        <v>71411.3</v>
      </c>
      <c r="BE299" s="20">
        <v>62</v>
      </c>
      <c r="BF299" s="20">
        <v>0</v>
      </c>
      <c r="BG299" s="20">
        <v>928517.5</v>
      </c>
      <c r="BH299" s="20">
        <v>999996.8</v>
      </c>
      <c r="BI299" s="20">
        <v>1000000</v>
      </c>
      <c r="BJ299" s="20">
        <v>3.2</v>
      </c>
      <c r="BK299" s="20">
        <v>0</v>
      </c>
    </row>
    <row r="300" spans="31:63" ht="15" thickBot="1" x14ac:dyDescent="0.35">
      <c r="AE300" s="19" t="s">
        <v>73</v>
      </c>
      <c r="AF300" s="20">
        <v>666570.30000000005</v>
      </c>
      <c r="AG300" s="20">
        <v>74</v>
      </c>
      <c r="AH300" s="20">
        <v>80</v>
      </c>
      <c r="AI300" s="20">
        <v>166694.70000000001</v>
      </c>
      <c r="AJ300" s="20">
        <v>166584.70000000001</v>
      </c>
      <c r="AK300" s="20">
        <v>1000003.7</v>
      </c>
      <c r="AL300" s="20">
        <v>1000000</v>
      </c>
      <c r="AM300" s="20">
        <v>-3.7</v>
      </c>
      <c r="AN300" s="20">
        <v>0</v>
      </c>
      <c r="BB300" s="19" t="s">
        <v>73</v>
      </c>
      <c r="BC300" s="20">
        <v>12</v>
      </c>
      <c r="BD300" s="20">
        <v>71411.3</v>
      </c>
      <c r="BE300" s="20">
        <v>62</v>
      </c>
      <c r="BF300" s="20">
        <v>1</v>
      </c>
      <c r="BG300" s="20">
        <v>928510.5</v>
      </c>
      <c r="BH300" s="20">
        <v>999996.8</v>
      </c>
      <c r="BI300" s="20">
        <v>1000000</v>
      </c>
      <c r="BJ300" s="20">
        <v>3.2</v>
      </c>
      <c r="BK300" s="20">
        <v>0</v>
      </c>
    </row>
    <row r="301" spans="31:63" ht="15" thickBot="1" x14ac:dyDescent="0.35">
      <c r="AE301" s="19" t="s">
        <v>74</v>
      </c>
      <c r="AF301" s="20">
        <v>499990.6</v>
      </c>
      <c r="AG301" s="20">
        <v>74</v>
      </c>
      <c r="AH301" s="20">
        <v>80</v>
      </c>
      <c r="AI301" s="20">
        <v>166692.70000000001</v>
      </c>
      <c r="AJ301" s="20">
        <v>333166.90000000002</v>
      </c>
      <c r="AK301" s="20">
        <v>1000004.2</v>
      </c>
      <c r="AL301" s="20">
        <v>1000000</v>
      </c>
      <c r="AM301" s="20">
        <v>-4.2</v>
      </c>
      <c r="AN301" s="20">
        <v>0</v>
      </c>
      <c r="BB301" s="19" t="s">
        <v>74</v>
      </c>
      <c r="BC301" s="20">
        <v>18</v>
      </c>
      <c r="BD301" s="20">
        <v>71411.3</v>
      </c>
      <c r="BE301" s="20">
        <v>62</v>
      </c>
      <c r="BF301" s="20">
        <v>3</v>
      </c>
      <c r="BG301" s="20">
        <v>928502.5</v>
      </c>
      <c r="BH301" s="20">
        <v>999996.8</v>
      </c>
      <c r="BI301" s="20">
        <v>1000000</v>
      </c>
      <c r="BJ301" s="20">
        <v>3.2</v>
      </c>
      <c r="BK301" s="20">
        <v>0</v>
      </c>
    </row>
    <row r="302" spans="31:63" ht="15" thickBot="1" x14ac:dyDescent="0.35">
      <c r="AE302" s="19" t="s">
        <v>75</v>
      </c>
      <c r="AF302" s="20">
        <v>499986.6</v>
      </c>
      <c r="AG302" s="20">
        <v>74</v>
      </c>
      <c r="AH302" s="20">
        <v>80</v>
      </c>
      <c r="AI302" s="20">
        <v>116</v>
      </c>
      <c r="AJ302" s="20">
        <v>499747.6</v>
      </c>
      <c r="AK302" s="20">
        <v>1000004.2</v>
      </c>
      <c r="AL302" s="20">
        <v>1000000</v>
      </c>
      <c r="AM302" s="20">
        <v>-4.2</v>
      </c>
      <c r="AN302" s="20">
        <v>0</v>
      </c>
      <c r="BB302" s="19" t="s">
        <v>75</v>
      </c>
      <c r="BC302" s="20">
        <v>22</v>
      </c>
      <c r="BD302" s="20">
        <v>71411.3</v>
      </c>
      <c r="BE302" s="20">
        <v>62</v>
      </c>
      <c r="BF302" s="20">
        <v>6</v>
      </c>
      <c r="BG302" s="20">
        <v>928495.5</v>
      </c>
      <c r="BH302" s="20">
        <v>999996.8</v>
      </c>
      <c r="BI302" s="20">
        <v>1000000</v>
      </c>
      <c r="BJ302" s="20">
        <v>3.2</v>
      </c>
      <c r="BK302" s="20">
        <v>0</v>
      </c>
    </row>
    <row r="303" spans="31:63" ht="15" thickBot="1" x14ac:dyDescent="0.35">
      <c r="AE303" s="19" t="s">
        <v>76</v>
      </c>
      <c r="AF303" s="20">
        <v>416677.8</v>
      </c>
      <c r="AG303" s="20">
        <v>83379.899999999994</v>
      </c>
      <c r="AH303" s="20">
        <v>80</v>
      </c>
      <c r="AI303" s="20">
        <v>113</v>
      </c>
      <c r="AJ303" s="20">
        <v>499753.6</v>
      </c>
      <c r="AK303" s="20">
        <v>1000004.2</v>
      </c>
      <c r="AL303" s="20">
        <v>1000000</v>
      </c>
      <c r="AM303" s="20">
        <v>-4.2</v>
      </c>
      <c r="AN303" s="20">
        <v>0</v>
      </c>
      <c r="BB303" s="19" t="s">
        <v>76</v>
      </c>
      <c r="BC303" s="20">
        <v>71431.3</v>
      </c>
      <c r="BD303" s="20">
        <v>5</v>
      </c>
      <c r="BE303" s="20">
        <v>62</v>
      </c>
      <c r="BF303" s="20">
        <v>9</v>
      </c>
      <c r="BG303" s="20">
        <v>928489.5</v>
      </c>
      <c r="BH303" s="20">
        <v>999996.8</v>
      </c>
      <c r="BI303" s="20">
        <v>1000000</v>
      </c>
      <c r="BJ303" s="20">
        <v>3.2</v>
      </c>
      <c r="BK303" s="20">
        <v>0</v>
      </c>
    </row>
    <row r="304" spans="31:63" ht="15" thickBot="1" x14ac:dyDescent="0.35">
      <c r="AE304" s="19" t="s">
        <v>77</v>
      </c>
      <c r="AF304" s="20">
        <v>333368.90000000002</v>
      </c>
      <c r="AG304" s="20">
        <v>83379.899999999994</v>
      </c>
      <c r="AH304" s="20">
        <v>80</v>
      </c>
      <c r="AI304" s="20">
        <v>111</v>
      </c>
      <c r="AJ304" s="20">
        <v>583064.5</v>
      </c>
      <c r="AK304" s="20">
        <v>1000004.2</v>
      </c>
      <c r="AL304" s="20">
        <v>1000000</v>
      </c>
      <c r="AM304" s="20">
        <v>-4.2</v>
      </c>
      <c r="AN304" s="20">
        <v>0</v>
      </c>
      <c r="BB304" s="19" t="s">
        <v>77</v>
      </c>
      <c r="BC304" s="20">
        <v>142840.5</v>
      </c>
      <c r="BD304" s="20">
        <v>5</v>
      </c>
      <c r="BE304" s="20">
        <v>62</v>
      </c>
      <c r="BF304" s="20">
        <v>11</v>
      </c>
      <c r="BG304" s="20">
        <v>857078.3</v>
      </c>
      <c r="BH304" s="20">
        <v>999996.8</v>
      </c>
      <c r="BI304" s="20">
        <v>1000000</v>
      </c>
      <c r="BJ304" s="20">
        <v>3.2</v>
      </c>
      <c r="BK304" s="20">
        <v>0</v>
      </c>
    </row>
    <row r="305" spans="31:63" ht="15" thickBot="1" x14ac:dyDescent="0.35">
      <c r="AE305" s="19" t="s">
        <v>78</v>
      </c>
      <c r="AF305" s="20">
        <v>250060.1</v>
      </c>
      <c r="AG305" s="20">
        <v>83379.899999999994</v>
      </c>
      <c r="AH305" s="20">
        <v>80</v>
      </c>
      <c r="AI305" s="20">
        <v>109</v>
      </c>
      <c r="AJ305" s="20">
        <v>666375.30000000005</v>
      </c>
      <c r="AK305" s="20">
        <v>1000004.2</v>
      </c>
      <c r="AL305" s="20">
        <v>1000000</v>
      </c>
      <c r="AM305" s="20">
        <v>-4.2</v>
      </c>
      <c r="AN305" s="20">
        <v>0</v>
      </c>
      <c r="BB305" s="19" t="s">
        <v>78</v>
      </c>
      <c r="BC305" s="20">
        <v>214249.8</v>
      </c>
      <c r="BD305" s="20">
        <v>5</v>
      </c>
      <c r="BE305" s="20">
        <v>62</v>
      </c>
      <c r="BF305" s="20">
        <v>13</v>
      </c>
      <c r="BG305" s="20">
        <v>785667</v>
      </c>
      <c r="BH305" s="20">
        <v>999996.8</v>
      </c>
      <c r="BI305" s="20">
        <v>1000000</v>
      </c>
      <c r="BJ305" s="20">
        <v>3.2</v>
      </c>
      <c r="BK305" s="20">
        <v>0</v>
      </c>
    </row>
    <row r="306" spans="31:63" ht="15" thickBot="1" x14ac:dyDescent="0.35">
      <c r="AE306" s="19" t="s">
        <v>79</v>
      </c>
      <c r="AF306" s="20">
        <v>166739.20000000001</v>
      </c>
      <c r="AG306" s="20">
        <v>83379.899999999994</v>
      </c>
      <c r="AH306" s="20">
        <v>80</v>
      </c>
      <c r="AI306" s="20">
        <v>107</v>
      </c>
      <c r="AJ306" s="20">
        <v>749698.2</v>
      </c>
      <c r="AK306" s="20">
        <v>1000004.2</v>
      </c>
      <c r="AL306" s="20">
        <v>1000000</v>
      </c>
      <c r="AM306" s="20">
        <v>-4.2</v>
      </c>
      <c r="AN306" s="20">
        <v>0</v>
      </c>
      <c r="BB306" s="19" t="s">
        <v>79</v>
      </c>
      <c r="BC306" s="20">
        <v>285670.59999999998</v>
      </c>
      <c r="BD306" s="20">
        <v>5</v>
      </c>
      <c r="BE306" s="20">
        <v>62</v>
      </c>
      <c r="BF306" s="20">
        <v>15</v>
      </c>
      <c r="BG306" s="20">
        <v>714244.2</v>
      </c>
      <c r="BH306" s="20">
        <v>999996.8</v>
      </c>
      <c r="BI306" s="20">
        <v>1000000</v>
      </c>
      <c r="BJ306" s="20">
        <v>3.2</v>
      </c>
      <c r="BK306" s="20">
        <v>0</v>
      </c>
    </row>
    <row r="307" spans="31:63" ht="15" thickBot="1" x14ac:dyDescent="0.35">
      <c r="AE307" s="19" t="s">
        <v>80</v>
      </c>
      <c r="AF307" s="20">
        <v>83418.399999999994</v>
      </c>
      <c r="AG307" s="20">
        <v>83379.899999999994</v>
      </c>
      <c r="AH307" s="20">
        <v>80</v>
      </c>
      <c r="AI307" s="20">
        <v>105</v>
      </c>
      <c r="AJ307" s="20">
        <v>833021</v>
      </c>
      <c r="AK307" s="20">
        <v>1000004.2</v>
      </c>
      <c r="AL307" s="20">
        <v>1000000</v>
      </c>
      <c r="AM307" s="20">
        <v>-4.2</v>
      </c>
      <c r="AN307" s="20">
        <v>0</v>
      </c>
      <c r="BB307" s="19" t="s">
        <v>80</v>
      </c>
      <c r="BC307" s="20">
        <v>357090.9</v>
      </c>
      <c r="BD307" s="20">
        <v>5</v>
      </c>
      <c r="BE307" s="20">
        <v>62</v>
      </c>
      <c r="BF307" s="20">
        <v>17</v>
      </c>
      <c r="BG307" s="20">
        <v>642821.9</v>
      </c>
      <c r="BH307" s="20">
        <v>999996.8</v>
      </c>
      <c r="BI307" s="20">
        <v>1000000</v>
      </c>
      <c r="BJ307" s="20">
        <v>3.2</v>
      </c>
      <c r="BK307" s="20">
        <v>0</v>
      </c>
    </row>
    <row r="308" spans="31:63" ht="15" thickBot="1" x14ac:dyDescent="0.35">
      <c r="AE308" s="19" t="s">
        <v>81</v>
      </c>
      <c r="AF308" s="20">
        <v>97.5</v>
      </c>
      <c r="AG308" s="20">
        <v>83379.899999999994</v>
      </c>
      <c r="AH308" s="20">
        <v>80</v>
      </c>
      <c r="AI308" s="20">
        <v>103</v>
      </c>
      <c r="AJ308" s="20">
        <v>916343.9</v>
      </c>
      <c r="AK308" s="20">
        <v>1000004.2</v>
      </c>
      <c r="AL308" s="20">
        <v>1000000</v>
      </c>
      <c r="AM308" s="20">
        <v>-4.2</v>
      </c>
      <c r="AN308" s="20">
        <v>0</v>
      </c>
      <c r="BB308" s="19" t="s">
        <v>81</v>
      </c>
      <c r="BC308" s="20">
        <v>428511.1</v>
      </c>
      <c r="BD308" s="20">
        <v>5</v>
      </c>
      <c r="BE308" s="20">
        <v>62</v>
      </c>
      <c r="BF308" s="20">
        <v>19</v>
      </c>
      <c r="BG308" s="20">
        <v>571399.69999999995</v>
      </c>
      <c r="BH308" s="20">
        <v>999996.8</v>
      </c>
      <c r="BI308" s="20">
        <v>1000000</v>
      </c>
      <c r="BJ308" s="20">
        <v>3.2</v>
      </c>
      <c r="BK308" s="20">
        <v>0</v>
      </c>
    </row>
    <row r="309" spans="31:63" ht="15" thickBot="1" x14ac:dyDescent="0.35">
      <c r="AE309" s="19" t="s">
        <v>82</v>
      </c>
      <c r="AF309" s="20">
        <v>95.5</v>
      </c>
      <c r="AG309" s="20">
        <v>62</v>
      </c>
      <c r="AH309" s="20">
        <v>80</v>
      </c>
      <c r="AI309" s="20">
        <v>100</v>
      </c>
      <c r="AJ309" s="20">
        <v>999666.7</v>
      </c>
      <c r="AK309" s="20">
        <v>1000004.2</v>
      </c>
      <c r="AL309" s="20">
        <v>1000000</v>
      </c>
      <c r="AM309" s="20">
        <v>-4.2</v>
      </c>
      <c r="AN309" s="20">
        <v>0</v>
      </c>
      <c r="BB309" s="19" t="s">
        <v>82</v>
      </c>
      <c r="BC309" s="20">
        <v>428513.1</v>
      </c>
      <c r="BD309" s="20">
        <v>71422.3</v>
      </c>
      <c r="BE309" s="20">
        <v>62</v>
      </c>
      <c r="BF309" s="20">
        <v>22</v>
      </c>
      <c r="BG309" s="20">
        <v>499977.4</v>
      </c>
      <c r="BH309" s="20">
        <v>999996.8</v>
      </c>
      <c r="BI309" s="20">
        <v>1000000</v>
      </c>
      <c r="BJ309" s="20">
        <v>3.2</v>
      </c>
      <c r="BK309" s="20">
        <v>0</v>
      </c>
    </row>
    <row r="310" spans="31:63" ht="15" thickBot="1" x14ac:dyDescent="0.35">
      <c r="AE310" s="19" t="s">
        <v>83</v>
      </c>
      <c r="AF310" s="20">
        <v>89.5</v>
      </c>
      <c r="AG310" s="20">
        <v>62</v>
      </c>
      <c r="AH310" s="20">
        <v>80</v>
      </c>
      <c r="AI310" s="20">
        <v>98</v>
      </c>
      <c r="AJ310" s="20">
        <v>999674.7</v>
      </c>
      <c r="AK310" s="20">
        <v>1000004.2</v>
      </c>
      <c r="AL310" s="20">
        <v>1000000</v>
      </c>
      <c r="AM310" s="20">
        <v>-4.2</v>
      </c>
      <c r="AN310" s="20">
        <v>0</v>
      </c>
      <c r="BB310" s="19" t="s">
        <v>83</v>
      </c>
      <c r="BC310" s="20">
        <v>428519.1</v>
      </c>
      <c r="BD310" s="20">
        <v>71422.3</v>
      </c>
      <c r="BE310" s="20">
        <v>62</v>
      </c>
      <c r="BF310" s="20">
        <v>24</v>
      </c>
      <c r="BG310" s="20">
        <v>499969.4</v>
      </c>
      <c r="BH310" s="20">
        <v>999996.8</v>
      </c>
      <c r="BI310" s="20">
        <v>1000000</v>
      </c>
      <c r="BJ310" s="20">
        <v>3.2</v>
      </c>
      <c r="BK310" s="20">
        <v>0</v>
      </c>
    </row>
    <row r="311" spans="31:63" ht="15" thickBot="1" x14ac:dyDescent="0.35">
      <c r="AE311" s="19" t="s">
        <v>84</v>
      </c>
      <c r="AF311" s="20">
        <v>33</v>
      </c>
      <c r="AG311" s="20">
        <v>62</v>
      </c>
      <c r="AH311" s="20">
        <v>80</v>
      </c>
      <c r="AI311" s="20">
        <v>96</v>
      </c>
      <c r="AJ311" s="20">
        <v>999733.2</v>
      </c>
      <c r="AK311" s="20">
        <v>1000004.2</v>
      </c>
      <c r="AL311" s="20">
        <v>1000000</v>
      </c>
      <c r="AM311" s="20">
        <v>-4.2</v>
      </c>
      <c r="AN311" s="20">
        <v>0</v>
      </c>
      <c r="BB311" s="19" t="s">
        <v>84</v>
      </c>
      <c r="BC311" s="20">
        <v>428553.1</v>
      </c>
      <c r="BD311" s="20">
        <v>71422.3</v>
      </c>
      <c r="BE311" s="20">
        <v>62</v>
      </c>
      <c r="BF311" s="20">
        <v>26</v>
      </c>
      <c r="BG311" s="20">
        <v>499933.4</v>
      </c>
      <c r="BH311" s="20">
        <v>999996.8</v>
      </c>
      <c r="BI311" s="20">
        <v>1000000</v>
      </c>
      <c r="BJ311" s="20">
        <v>3.2</v>
      </c>
      <c r="BK311" s="20">
        <v>0</v>
      </c>
    </row>
    <row r="312" spans="31:63" ht="15" thickBot="1" x14ac:dyDescent="0.35">
      <c r="AE312" s="19" t="s">
        <v>85</v>
      </c>
      <c r="AF312" s="20">
        <v>22</v>
      </c>
      <c r="AG312" s="20">
        <v>62</v>
      </c>
      <c r="AH312" s="20">
        <v>80</v>
      </c>
      <c r="AI312" s="20">
        <v>95</v>
      </c>
      <c r="AJ312" s="20">
        <v>999748.2</v>
      </c>
      <c r="AK312" s="20">
        <v>1000007.2</v>
      </c>
      <c r="AL312" s="20">
        <v>1000000</v>
      </c>
      <c r="AM312" s="20">
        <v>-7.2</v>
      </c>
      <c r="AN312" s="20">
        <v>0</v>
      </c>
      <c r="BB312" s="19" t="s">
        <v>85</v>
      </c>
      <c r="BC312" s="20">
        <v>428564.1</v>
      </c>
      <c r="BD312" s="20">
        <v>71422.3</v>
      </c>
      <c r="BE312" s="20">
        <v>62</v>
      </c>
      <c r="BF312" s="20">
        <v>27</v>
      </c>
      <c r="BG312" s="20">
        <v>499921.4</v>
      </c>
      <c r="BH312" s="20">
        <v>999996.8</v>
      </c>
      <c r="BI312" s="20">
        <v>1000000</v>
      </c>
      <c r="BJ312" s="20">
        <v>3.2</v>
      </c>
      <c r="BK312" s="20">
        <v>0</v>
      </c>
    </row>
    <row r="313" spans="31:63" ht="15" thickBot="1" x14ac:dyDescent="0.35">
      <c r="AE313" s="19" t="s">
        <v>86</v>
      </c>
      <c r="AF313" s="20">
        <v>10</v>
      </c>
      <c r="AG313" s="20">
        <v>62</v>
      </c>
      <c r="AH313" s="20">
        <v>80</v>
      </c>
      <c r="AI313" s="20">
        <v>93</v>
      </c>
      <c r="AJ313" s="20">
        <v>999759.2</v>
      </c>
      <c r="AK313" s="20">
        <v>1000004.2</v>
      </c>
      <c r="AL313" s="20">
        <v>1000000</v>
      </c>
      <c r="AM313" s="20">
        <v>-4.2</v>
      </c>
      <c r="AN313" s="20">
        <v>0</v>
      </c>
      <c r="BB313" s="19" t="s">
        <v>86</v>
      </c>
      <c r="BC313" s="20">
        <v>428576.1</v>
      </c>
      <c r="BD313" s="20">
        <v>71422.3</v>
      </c>
      <c r="BE313" s="20">
        <v>62</v>
      </c>
      <c r="BF313" s="20">
        <v>29</v>
      </c>
      <c r="BG313" s="20">
        <v>499907.4</v>
      </c>
      <c r="BH313" s="20">
        <v>999996.8</v>
      </c>
      <c r="BI313" s="20">
        <v>1000000</v>
      </c>
      <c r="BJ313" s="20">
        <v>3.2</v>
      </c>
      <c r="BK313" s="20">
        <v>0</v>
      </c>
    </row>
    <row r="314" spans="31:63" ht="15" thickBot="1" x14ac:dyDescent="0.35">
      <c r="AE314" s="19" t="s">
        <v>87</v>
      </c>
      <c r="AF314" s="20">
        <v>0</v>
      </c>
      <c r="AG314" s="20">
        <v>49</v>
      </c>
      <c r="AH314" s="20">
        <v>80</v>
      </c>
      <c r="AI314" s="20">
        <v>2</v>
      </c>
      <c r="AJ314" s="20">
        <v>999801.2</v>
      </c>
      <c r="AK314" s="20">
        <v>999932.2</v>
      </c>
      <c r="AL314" s="20">
        <v>1000000</v>
      </c>
      <c r="AM314" s="20">
        <v>67.8</v>
      </c>
      <c r="AN314" s="20">
        <v>0.01</v>
      </c>
      <c r="BB314" s="19" t="s">
        <v>87</v>
      </c>
      <c r="BC314" s="20">
        <v>428586.1</v>
      </c>
      <c r="BD314" s="20">
        <v>71475.3</v>
      </c>
      <c r="BE314" s="20">
        <v>62</v>
      </c>
      <c r="BF314" s="20">
        <v>499897.4</v>
      </c>
      <c r="BG314" s="20">
        <v>48</v>
      </c>
      <c r="BH314" s="20">
        <v>1000068.8</v>
      </c>
      <c r="BI314" s="20">
        <v>1000000</v>
      </c>
      <c r="BJ314" s="20">
        <v>-68.8</v>
      </c>
      <c r="BK314" s="20">
        <v>-0.01</v>
      </c>
    </row>
    <row r="315" spans="31:63" ht="15" thickBot="1" x14ac:dyDescent="0.35">
      <c r="AE315" s="19" t="s">
        <v>88</v>
      </c>
      <c r="AF315" s="20">
        <v>1</v>
      </c>
      <c r="AG315" s="20">
        <v>49</v>
      </c>
      <c r="AH315" s="20">
        <v>80</v>
      </c>
      <c r="AI315" s="20">
        <v>0</v>
      </c>
      <c r="AJ315" s="20">
        <v>999803.2</v>
      </c>
      <c r="AK315" s="20">
        <v>999933.2</v>
      </c>
      <c r="AL315" s="20">
        <v>1000000</v>
      </c>
      <c r="AM315" s="20">
        <v>66.8</v>
      </c>
      <c r="AN315" s="20">
        <v>0.01</v>
      </c>
      <c r="BB315" s="19" t="s">
        <v>88</v>
      </c>
      <c r="BC315" s="20">
        <v>428585.1</v>
      </c>
      <c r="BD315" s="20">
        <v>71475.3</v>
      </c>
      <c r="BE315" s="20">
        <v>62</v>
      </c>
      <c r="BF315" s="20">
        <v>499899.4</v>
      </c>
      <c r="BG315" s="20">
        <v>46</v>
      </c>
      <c r="BH315" s="20">
        <v>1000067.8</v>
      </c>
      <c r="BI315" s="20">
        <v>1000000</v>
      </c>
      <c r="BJ315" s="20">
        <v>-67.8</v>
      </c>
      <c r="BK315" s="20">
        <v>-0.01</v>
      </c>
    </row>
    <row r="316" spans="31:63" ht="15" thickBot="1" x14ac:dyDescent="0.35">
      <c r="AE316" s="19" t="s">
        <v>89</v>
      </c>
      <c r="AF316" s="20">
        <v>2</v>
      </c>
      <c r="AG316" s="20">
        <v>49</v>
      </c>
      <c r="AH316" s="20">
        <v>80</v>
      </c>
      <c r="AI316" s="20">
        <v>4</v>
      </c>
      <c r="AJ316" s="20">
        <v>999805.2</v>
      </c>
      <c r="AK316" s="20">
        <v>999940.2</v>
      </c>
      <c r="AL316" s="20">
        <v>1000000</v>
      </c>
      <c r="AM316" s="20">
        <v>59.8</v>
      </c>
      <c r="AN316" s="20">
        <v>0.01</v>
      </c>
      <c r="BB316" s="19" t="s">
        <v>89</v>
      </c>
      <c r="BC316" s="20">
        <v>428584.1</v>
      </c>
      <c r="BD316" s="20">
        <v>71475.3</v>
      </c>
      <c r="BE316" s="20">
        <v>62</v>
      </c>
      <c r="BF316" s="20">
        <v>499895.4</v>
      </c>
      <c r="BG316" s="20">
        <v>44</v>
      </c>
      <c r="BH316" s="20">
        <v>1000060.8</v>
      </c>
      <c r="BI316" s="20">
        <v>1000000</v>
      </c>
      <c r="BJ316" s="20">
        <v>-60.8</v>
      </c>
      <c r="BK316" s="20">
        <v>-0.01</v>
      </c>
    </row>
    <row r="317" spans="31:63" ht="15" thickBot="1" x14ac:dyDescent="0.35">
      <c r="AE317" s="19" t="s">
        <v>90</v>
      </c>
      <c r="AF317" s="20">
        <v>3</v>
      </c>
      <c r="AG317" s="20">
        <v>49</v>
      </c>
      <c r="AH317" s="20">
        <v>80</v>
      </c>
      <c r="AI317" s="20">
        <v>5</v>
      </c>
      <c r="AJ317" s="20">
        <v>999808.2</v>
      </c>
      <c r="AK317" s="20">
        <v>999945.2</v>
      </c>
      <c r="AL317" s="20">
        <v>1000000</v>
      </c>
      <c r="AM317" s="20">
        <v>54.8</v>
      </c>
      <c r="AN317" s="20">
        <v>0.01</v>
      </c>
      <c r="BB317" s="19" t="s">
        <v>90</v>
      </c>
      <c r="BC317" s="20">
        <v>428583.1</v>
      </c>
      <c r="BD317" s="20">
        <v>71475.3</v>
      </c>
      <c r="BE317" s="20">
        <v>62</v>
      </c>
      <c r="BF317" s="20">
        <v>499894.4</v>
      </c>
      <c r="BG317" s="20">
        <v>41</v>
      </c>
      <c r="BH317" s="20">
        <v>1000055.8</v>
      </c>
      <c r="BI317" s="20">
        <v>1000000</v>
      </c>
      <c r="BJ317" s="20">
        <v>-55.8</v>
      </c>
      <c r="BK317" s="20">
        <v>-0.01</v>
      </c>
    </row>
    <row r="318" spans="31:63" ht="15" thickBot="1" x14ac:dyDescent="0.35">
      <c r="AE318" s="19" t="s">
        <v>91</v>
      </c>
      <c r="AF318" s="20">
        <v>6</v>
      </c>
      <c r="AG318" s="20">
        <v>49</v>
      </c>
      <c r="AH318" s="20">
        <v>80</v>
      </c>
      <c r="AI318" s="20">
        <v>9</v>
      </c>
      <c r="AJ318" s="20">
        <v>999810.2</v>
      </c>
      <c r="AK318" s="20">
        <v>999954.2</v>
      </c>
      <c r="AL318" s="20">
        <v>1000000</v>
      </c>
      <c r="AM318" s="20">
        <v>45.8</v>
      </c>
      <c r="AN318" s="20">
        <v>0</v>
      </c>
      <c r="BB318" s="19" t="s">
        <v>91</v>
      </c>
      <c r="BC318" s="20">
        <v>428580.1</v>
      </c>
      <c r="BD318" s="20">
        <v>71475.3</v>
      </c>
      <c r="BE318" s="20">
        <v>62</v>
      </c>
      <c r="BF318" s="20">
        <v>499890.4</v>
      </c>
      <c r="BG318" s="20">
        <v>39</v>
      </c>
      <c r="BH318" s="20">
        <v>1000046.8</v>
      </c>
      <c r="BI318" s="20">
        <v>1000000</v>
      </c>
      <c r="BJ318" s="20">
        <v>-46.8</v>
      </c>
      <c r="BK318" s="20">
        <v>0</v>
      </c>
    </row>
    <row r="319" spans="31:63" ht="15" thickBot="1" x14ac:dyDescent="0.35">
      <c r="AE319" s="19" t="s">
        <v>92</v>
      </c>
      <c r="AF319" s="20">
        <v>7</v>
      </c>
      <c r="AG319" s="20">
        <v>49</v>
      </c>
      <c r="AH319" s="20">
        <v>80</v>
      </c>
      <c r="AI319" s="20">
        <v>10</v>
      </c>
      <c r="AJ319" s="20">
        <v>999812.2</v>
      </c>
      <c r="AK319" s="20">
        <v>999958.2</v>
      </c>
      <c r="AL319" s="20">
        <v>1000000</v>
      </c>
      <c r="AM319" s="20">
        <v>41.8</v>
      </c>
      <c r="AN319" s="20">
        <v>0</v>
      </c>
      <c r="BB319" s="19" t="s">
        <v>92</v>
      </c>
      <c r="BC319" s="20">
        <v>428579.1</v>
      </c>
      <c r="BD319" s="20">
        <v>71475.3</v>
      </c>
      <c r="BE319" s="20">
        <v>62</v>
      </c>
      <c r="BF319" s="20">
        <v>499889.4</v>
      </c>
      <c r="BG319" s="20">
        <v>37</v>
      </c>
      <c r="BH319" s="20">
        <v>1000042.8</v>
      </c>
      <c r="BI319" s="20">
        <v>1000000</v>
      </c>
      <c r="BJ319" s="20">
        <v>-42.8</v>
      </c>
      <c r="BK319" s="20">
        <v>0</v>
      </c>
    </row>
    <row r="320" spans="31:63" ht="15" thickBot="1" x14ac:dyDescent="0.35">
      <c r="AE320" s="19" t="s">
        <v>93</v>
      </c>
      <c r="AF320" s="20">
        <v>9</v>
      </c>
      <c r="AG320" s="20">
        <v>49</v>
      </c>
      <c r="AH320" s="20">
        <v>80</v>
      </c>
      <c r="AI320" s="20">
        <v>11</v>
      </c>
      <c r="AJ320" s="20">
        <v>999814.2</v>
      </c>
      <c r="AK320" s="20">
        <v>999963.2</v>
      </c>
      <c r="AL320" s="20">
        <v>1000000</v>
      </c>
      <c r="AM320" s="20">
        <v>36.799999999999997</v>
      </c>
      <c r="AN320" s="20">
        <v>0</v>
      </c>
      <c r="BB320" s="19" t="s">
        <v>93</v>
      </c>
      <c r="BC320" s="20">
        <v>428577.1</v>
      </c>
      <c r="BD320" s="20">
        <v>71475.3</v>
      </c>
      <c r="BE320" s="20">
        <v>62</v>
      </c>
      <c r="BF320" s="20">
        <v>499888.4</v>
      </c>
      <c r="BG320" s="20">
        <v>35</v>
      </c>
      <c r="BH320" s="20">
        <v>1000037.8</v>
      </c>
      <c r="BI320" s="20">
        <v>1000000</v>
      </c>
      <c r="BJ320" s="20">
        <v>-37.799999999999997</v>
      </c>
      <c r="BK320" s="20">
        <v>0</v>
      </c>
    </row>
    <row r="321" spans="31:63" ht="15" thickBot="1" x14ac:dyDescent="0.35">
      <c r="AE321" s="19" t="s">
        <v>94</v>
      </c>
      <c r="AF321" s="20">
        <v>12</v>
      </c>
      <c r="AG321" s="20">
        <v>49</v>
      </c>
      <c r="AH321" s="20">
        <v>80</v>
      </c>
      <c r="AI321" s="20">
        <v>7</v>
      </c>
      <c r="AJ321" s="20">
        <v>999816.2</v>
      </c>
      <c r="AK321" s="20">
        <v>999964.2</v>
      </c>
      <c r="AL321" s="20">
        <v>1000000</v>
      </c>
      <c r="AM321" s="20">
        <v>35.799999999999997</v>
      </c>
      <c r="AN321" s="20">
        <v>0</v>
      </c>
      <c r="BB321" s="19" t="s">
        <v>94</v>
      </c>
      <c r="BC321" s="20">
        <v>428574.1</v>
      </c>
      <c r="BD321" s="20">
        <v>71475.3</v>
      </c>
      <c r="BE321" s="20">
        <v>62</v>
      </c>
      <c r="BF321" s="20">
        <v>499892.4</v>
      </c>
      <c r="BG321" s="20">
        <v>33</v>
      </c>
      <c r="BH321" s="20">
        <v>1000036.8</v>
      </c>
      <c r="BI321" s="20">
        <v>1000000</v>
      </c>
      <c r="BJ321" s="20">
        <v>-36.799999999999997</v>
      </c>
      <c r="BK321" s="20">
        <v>0</v>
      </c>
    </row>
    <row r="322" spans="31:63" ht="15" thickBot="1" x14ac:dyDescent="0.35">
      <c r="AE322" s="19" t="s">
        <v>95</v>
      </c>
      <c r="AF322" s="20">
        <v>18</v>
      </c>
      <c r="AG322" s="20">
        <v>49</v>
      </c>
      <c r="AH322" s="20">
        <v>17</v>
      </c>
      <c r="AI322" s="20">
        <v>3</v>
      </c>
      <c r="AJ322" s="20">
        <v>999831.7</v>
      </c>
      <c r="AK322" s="20">
        <v>999918.7</v>
      </c>
      <c r="AL322" s="20">
        <v>1000000</v>
      </c>
      <c r="AM322" s="20">
        <v>81.3</v>
      </c>
      <c r="AN322" s="20">
        <v>0.01</v>
      </c>
      <c r="BB322" s="19" t="s">
        <v>95</v>
      </c>
      <c r="BC322" s="20">
        <v>428568.1</v>
      </c>
      <c r="BD322" s="20">
        <v>71475.3</v>
      </c>
      <c r="BE322" s="20">
        <v>89</v>
      </c>
      <c r="BF322" s="20">
        <v>499896.4</v>
      </c>
      <c r="BG322" s="20">
        <v>31</v>
      </c>
      <c r="BH322" s="20">
        <v>1000059.8</v>
      </c>
      <c r="BI322" s="20">
        <v>1000000</v>
      </c>
      <c r="BJ322" s="20">
        <v>-59.8</v>
      </c>
      <c r="BK322" s="20">
        <v>-0.01</v>
      </c>
    </row>
    <row r="323" spans="31:63" ht="15" thickBot="1" x14ac:dyDescent="0.35">
      <c r="AE323" s="19" t="s">
        <v>96</v>
      </c>
      <c r="AF323" s="20">
        <v>20</v>
      </c>
      <c r="AG323" s="20">
        <v>49</v>
      </c>
      <c r="AH323" s="20">
        <v>17</v>
      </c>
      <c r="AI323" s="20">
        <v>6</v>
      </c>
      <c r="AJ323" s="20">
        <v>999836.7</v>
      </c>
      <c r="AK323" s="20">
        <v>999928.7</v>
      </c>
      <c r="AL323" s="20">
        <v>1000000</v>
      </c>
      <c r="AM323" s="20">
        <v>71.3</v>
      </c>
      <c r="AN323" s="20">
        <v>0.01</v>
      </c>
      <c r="BB323" s="19" t="s">
        <v>96</v>
      </c>
      <c r="BC323" s="20">
        <v>428566.1</v>
      </c>
      <c r="BD323" s="20">
        <v>71475.3</v>
      </c>
      <c r="BE323" s="20">
        <v>89</v>
      </c>
      <c r="BF323" s="20">
        <v>499893.4</v>
      </c>
      <c r="BG323" s="20">
        <v>26</v>
      </c>
      <c r="BH323" s="20">
        <v>1000049.8</v>
      </c>
      <c r="BI323" s="20">
        <v>1000000</v>
      </c>
      <c r="BJ323" s="20">
        <v>-49.8</v>
      </c>
      <c r="BK323" s="20">
        <v>0</v>
      </c>
    </row>
    <row r="324" spans="31:63" ht="15" thickBot="1" x14ac:dyDescent="0.35">
      <c r="AE324" s="19" t="s">
        <v>97</v>
      </c>
      <c r="AF324" s="20">
        <v>23</v>
      </c>
      <c r="AG324" s="20">
        <v>49</v>
      </c>
      <c r="AH324" s="20">
        <v>17</v>
      </c>
      <c r="AI324" s="20">
        <v>8</v>
      </c>
      <c r="AJ324" s="20">
        <v>999840.7</v>
      </c>
      <c r="AK324" s="20">
        <v>999937.7</v>
      </c>
      <c r="AL324" s="20">
        <v>1000000</v>
      </c>
      <c r="AM324" s="20">
        <v>62.3</v>
      </c>
      <c r="AN324" s="20">
        <v>0.01</v>
      </c>
      <c r="BB324" s="19" t="s">
        <v>97</v>
      </c>
      <c r="BC324" s="20">
        <v>428563.1</v>
      </c>
      <c r="BD324" s="20">
        <v>71475.3</v>
      </c>
      <c r="BE324" s="20">
        <v>89</v>
      </c>
      <c r="BF324" s="20">
        <v>499891.4</v>
      </c>
      <c r="BG324" s="20">
        <v>22</v>
      </c>
      <c r="BH324" s="20">
        <v>1000040.8</v>
      </c>
      <c r="BI324" s="20">
        <v>1000000</v>
      </c>
      <c r="BJ324" s="20">
        <v>-40.799999999999997</v>
      </c>
      <c r="BK324" s="20">
        <v>0</v>
      </c>
    </row>
    <row r="325" spans="31:63" ht="15" thickBot="1" x14ac:dyDescent="0.35">
      <c r="AE325" s="19" t="s">
        <v>98</v>
      </c>
      <c r="AF325" s="20">
        <v>24</v>
      </c>
      <c r="AG325" s="20">
        <v>49</v>
      </c>
      <c r="AH325" s="20">
        <v>17</v>
      </c>
      <c r="AI325" s="20">
        <v>13</v>
      </c>
      <c r="AJ325" s="20">
        <v>999843.7</v>
      </c>
      <c r="AK325" s="20">
        <v>999946.7</v>
      </c>
      <c r="AL325" s="20">
        <v>1000000</v>
      </c>
      <c r="AM325" s="20">
        <v>53.3</v>
      </c>
      <c r="AN325" s="20">
        <v>0.01</v>
      </c>
      <c r="BB325" s="19" t="s">
        <v>98</v>
      </c>
      <c r="BC325" s="20">
        <v>428562.1</v>
      </c>
      <c r="BD325" s="20">
        <v>71475.3</v>
      </c>
      <c r="BE325" s="20">
        <v>89</v>
      </c>
      <c r="BF325" s="20">
        <v>499886.4</v>
      </c>
      <c r="BG325" s="20">
        <v>19</v>
      </c>
      <c r="BH325" s="20">
        <v>1000031.8</v>
      </c>
      <c r="BI325" s="20">
        <v>1000000</v>
      </c>
      <c r="BJ325" s="20">
        <v>-31.8</v>
      </c>
      <c r="BK325" s="20">
        <v>0</v>
      </c>
    </row>
    <row r="326" spans="31:63" ht="15" thickBot="1" x14ac:dyDescent="0.35">
      <c r="AE326" s="19" t="s">
        <v>99</v>
      </c>
      <c r="AF326" s="20">
        <v>25</v>
      </c>
      <c r="AG326" s="20">
        <v>49</v>
      </c>
      <c r="AH326" s="20">
        <v>17</v>
      </c>
      <c r="AI326" s="20">
        <v>15</v>
      </c>
      <c r="AJ326" s="20">
        <v>999845.7</v>
      </c>
      <c r="AK326" s="20">
        <v>999951.7</v>
      </c>
      <c r="AL326" s="20">
        <v>1000000</v>
      </c>
      <c r="AM326" s="20">
        <v>48.3</v>
      </c>
      <c r="AN326" s="20">
        <v>0</v>
      </c>
      <c r="BB326" s="19" t="s">
        <v>99</v>
      </c>
      <c r="BC326" s="20">
        <v>428561.1</v>
      </c>
      <c r="BD326" s="20">
        <v>71475.3</v>
      </c>
      <c r="BE326" s="20">
        <v>89</v>
      </c>
      <c r="BF326" s="20">
        <v>499884.4</v>
      </c>
      <c r="BG326" s="20">
        <v>17</v>
      </c>
      <c r="BH326" s="20">
        <v>1000026.8</v>
      </c>
      <c r="BI326" s="20">
        <v>1000000</v>
      </c>
      <c r="BJ326" s="20">
        <v>-26.8</v>
      </c>
      <c r="BK326" s="20">
        <v>0</v>
      </c>
    </row>
    <row r="327" spans="31:63" ht="15" thickBot="1" x14ac:dyDescent="0.35">
      <c r="AE327" s="19" t="s">
        <v>100</v>
      </c>
      <c r="AF327" s="20">
        <v>28</v>
      </c>
      <c r="AG327" s="20">
        <v>49</v>
      </c>
      <c r="AH327" s="20">
        <v>17</v>
      </c>
      <c r="AI327" s="20">
        <v>20</v>
      </c>
      <c r="AJ327" s="20">
        <v>999847.7</v>
      </c>
      <c r="AK327" s="20">
        <v>999961.7</v>
      </c>
      <c r="AL327" s="20">
        <v>1000000</v>
      </c>
      <c r="AM327" s="20">
        <v>38.299999999999997</v>
      </c>
      <c r="AN327" s="20">
        <v>0</v>
      </c>
      <c r="BB327" s="19" t="s">
        <v>100</v>
      </c>
      <c r="BC327" s="20">
        <v>428558.1</v>
      </c>
      <c r="BD327" s="20">
        <v>71475.3</v>
      </c>
      <c r="BE327" s="20">
        <v>89</v>
      </c>
      <c r="BF327" s="20">
        <v>499879.4</v>
      </c>
      <c r="BG327" s="20">
        <v>15</v>
      </c>
      <c r="BH327" s="20">
        <v>1000016.8</v>
      </c>
      <c r="BI327" s="20">
        <v>1000000</v>
      </c>
      <c r="BJ327" s="20">
        <v>-16.8</v>
      </c>
      <c r="BK327" s="20">
        <v>0</v>
      </c>
    </row>
    <row r="328" spans="31:63" ht="15" thickBot="1" x14ac:dyDescent="0.35">
      <c r="AE328" s="19" t="s">
        <v>101</v>
      </c>
      <c r="AF328" s="20">
        <v>31</v>
      </c>
      <c r="AG328" s="20">
        <v>49</v>
      </c>
      <c r="AH328" s="20">
        <v>17</v>
      </c>
      <c r="AI328" s="20">
        <v>17</v>
      </c>
      <c r="AJ328" s="20">
        <v>999852.7</v>
      </c>
      <c r="AK328" s="20">
        <v>999966.7</v>
      </c>
      <c r="AL328" s="20">
        <v>1000000</v>
      </c>
      <c r="AM328" s="20">
        <v>33.299999999999997</v>
      </c>
      <c r="AN328" s="20">
        <v>0</v>
      </c>
      <c r="BB328" s="19" t="s">
        <v>101</v>
      </c>
      <c r="BC328" s="20">
        <v>428555.1</v>
      </c>
      <c r="BD328" s="20">
        <v>71475.3</v>
      </c>
      <c r="BE328" s="20">
        <v>89</v>
      </c>
      <c r="BF328" s="20">
        <v>499882.4</v>
      </c>
      <c r="BG328" s="20">
        <v>10</v>
      </c>
      <c r="BH328" s="20">
        <v>1000011.8</v>
      </c>
      <c r="BI328" s="20">
        <v>1000000</v>
      </c>
      <c r="BJ328" s="20">
        <v>-11.8</v>
      </c>
      <c r="BK328" s="20">
        <v>0</v>
      </c>
    </row>
    <row r="329" spans="31:63" ht="15" thickBot="1" x14ac:dyDescent="0.35">
      <c r="AE329" s="19" t="s">
        <v>102</v>
      </c>
      <c r="AF329" s="20">
        <v>34</v>
      </c>
      <c r="AG329" s="20">
        <v>49</v>
      </c>
      <c r="AH329" s="20">
        <v>17</v>
      </c>
      <c r="AI329" s="20">
        <v>19</v>
      </c>
      <c r="AJ329" s="20">
        <v>999853.7</v>
      </c>
      <c r="AK329" s="20">
        <v>999972.7</v>
      </c>
      <c r="AL329" s="20">
        <v>1000000</v>
      </c>
      <c r="AM329" s="20">
        <v>27.3</v>
      </c>
      <c r="AN329" s="20">
        <v>0</v>
      </c>
      <c r="BB329" s="19" t="s">
        <v>102</v>
      </c>
      <c r="BC329" s="20">
        <v>428552.1</v>
      </c>
      <c r="BD329" s="20">
        <v>71475.3</v>
      </c>
      <c r="BE329" s="20">
        <v>89</v>
      </c>
      <c r="BF329" s="20">
        <v>499880.4</v>
      </c>
      <c r="BG329" s="20">
        <v>9</v>
      </c>
      <c r="BH329" s="20">
        <v>1000005.8</v>
      </c>
      <c r="BI329" s="20">
        <v>1000000</v>
      </c>
      <c r="BJ329" s="20">
        <v>-5.8</v>
      </c>
      <c r="BK329" s="20">
        <v>0</v>
      </c>
    </row>
    <row r="330" spans="31:63" ht="15" thickBot="1" x14ac:dyDescent="0.35">
      <c r="AE330" s="19" t="s">
        <v>103</v>
      </c>
      <c r="AF330" s="20">
        <v>38</v>
      </c>
      <c r="AG330" s="20">
        <v>49</v>
      </c>
      <c r="AH330" s="20">
        <v>17</v>
      </c>
      <c r="AI330" s="20">
        <v>18</v>
      </c>
      <c r="AJ330" s="20">
        <v>999855.7</v>
      </c>
      <c r="AK330" s="20">
        <v>999977.7</v>
      </c>
      <c r="AL330" s="20">
        <v>1000000</v>
      </c>
      <c r="AM330" s="20">
        <v>22.3</v>
      </c>
      <c r="AN330" s="20">
        <v>0</v>
      </c>
      <c r="BB330" s="19" t="s">
        <v>103</v>
      </c>
      <c r="BC330" s="20">
        <v>428548.1</v>
      </c>
      <c r="BD330" s="20">
        <v>71475.3</v>
      </c>
      <c r="BE330" s="20">
        <v>89</v>
      </c>
      <c r="BF330" s="20">
        <v>499881.4</v>
      </c>
      <c r="BG330" s="20">
        <v>7</v>
      </c>
      <c r="BH330" s="20">
        <v>1000000.8</v>
      </c>
      <c r="BI330" s="20">
        <v>1000000</v>
      </c>
      <c r="BJ330" s="20">
        <v>-0.8</v>
      </c>
      <c r="BK330" s="20">
        <v>0</v>
      </c>
    </row>
    <row r="331" spans="31:63" ht="15" thickBot="1" x14ac:dyDescent="0.35">
      <c r="AE331" s="19" t="s">
        <v>104</v>
      </c>
      <c r="AF331" s="20">
        <v>42</v>
      </c>
      <c r="AG331" s="20">
        <v>49</v>
      </c>
      <c r="AH331" s="20">
        <v>17</v>
      </c>
      <c r="AI331" s="20">
        <v>16</v>
      </c>
      <c r="AJ331" s="20">
        <v>999854.7</v>
      </c>
      <c r="AK331" s="20">
        <v>999978.7</v>
      </c>
      <c r="AL331" s="20">
        <v>1000000</v>
      </c>
      <c r="AM331" s="20">
        <v>21.3</v>
      </c>
      <c r="AN331" s="20">
        <v>0</v>
      </c>
      <c r="BB331" s="19" t="s">
        <v>104</v>
      </c>
      <c r="BC331" s="20">
        <v>428544.1</v>
      </c>
      <c r="BD331" s="20">
        <v>71475.3</v>
      </c>
      <c r="BE331" s="20">
        <v>89</v>
      </c>
      <c r="BF331" s="20">
        <v>499883.4</v>
      </c>
      <c r="BG331" s="20">
        <v>8</v>
      </c>
      <c r="BH331" s="20">
        <v>999999.8</v>
      </c>
      <c r="BI331" s="20">
        <v>1000000</v>
      </c>
      <c r="BJ331" s="20">
        <v>0.2</v>
      </c>
      <c r="BK331" s="20">
        <v>0</v>
      </c>
    </row>
    <row r="332" spans="31:63" ht="15" thickBot="1" x14ac:dyDescent="0.35">
      <c r="AE332" s="19" t="s">
        <v>105</v>
      </c>
      <c r="AF332" s="20">
        <v>44</v>
      </c>
      <c r="AG332" s="20">
        <v>49</v>
      </c>
      <c r="AH332" s="20">
        <v>17</v>
      </c>
      <c r="AI332" s="20">
        <v>23</v>
      </c>
      <c r="AJ332" s="20">
        <v>999858.7</v>
      </c>
      <c r="AK332" s="20">
        <v>999991.7</v>
      </c>
      <c r="AL332" s="20">
        <v>1000000</v>
      </c>
      <c r="AM332" s="20">
        <v>8.3000000000000007</v>
      </c>
      <c r="AN332" s="20">
        <v>0</v>
      </c>
      <c r="BB332" s="19" t="s">
        <v>105</v>
      </c>
      <c r="BC332" s="20">
        <v>428542.1</v>
      </c>
      <c r="BD332" s="20">
        <v>71475.3</v>
      </c>
      <c r="BE332" s="20">
        <v>89</v>
      </c>
      <c r="BF332" s="20">
        <v>499876.4</v>
      </c>
      <c r="BG332" s="20">
        <v>4</v>
      </c>
      <c r="BH332" s="20">
        <v>999986.8</v>
      </c>
      <c r="BI332" s="20">
        <v>1000000</v>
      </c>
      <c r="BJ332" s="20">
        <v>13.2</v>
      </c>
      <c r="BK332" s="20">
        <v>0</v>
      </c>
    </row>
    <row r="333" spans="31:63" ht="15" thickBot="1" x14ac:dyDescent="0.35">
      <c r="AE333" s="19" t="s">
        <v>106</v>
      </c>
      <c r="AF333" s="20">
        <v>47</v>
      </c>
      <c r="AG333" s="20">
        <v>49</v>
      </c>
      <c r="AH333" s="20">
        <v>17</v>
      </c>
      <c r="AI333" s="20">
        <v>25</v>
      </c>
      <c r="AJ333" s="20">
        <v>999860.7</v>
      </c>
      <c r="AK333" s="20">
        <v>999998.7</v>
      </c>
      <c r="AL333" s="20">
        <v>1000000</v>
      </c>
      <c r="AM333" s="20">
        <v>1.3</v>
      </c>
      <c r="AN333" s="20">
        <v>0</v>
      </c>
      <c r="BB333" s="19" t="s">
        <v>106</v>
      </c>
      <c r="BC333" s="20">
        <v>428539.1</v>
      </c>
      <c r="BD333" s="20">
        <v>71475.3</v>
      </c>
      <c r="BE333" s="20">
        <v>89</v>
      </c>
      <c r="BF333" s="20">
        <v>499874.4</v>
      </c>
      <c r="BG333" s="20">
        <v>2</v>
      </c>
      <c r="BH333" s="20">
        <v>999979.8</v>
      </c>
      <c r="BI333" s="20">
        <v>1000000</v>
      </c>
      <c r="BJ333" s="20">
        <v>20.2</v>
      </c>
      <c r="BK333" s="20">
        <v>0</v>
      </c>
    </row>
    <row r="334" spans="31:63" ht="15" thickBot="1" x14ac:dyDescent="0.35">
      <c r="AE334" s="19" t="s">
        <v>107</v>
      </c>
      <c r="AF334" s="20">
        <v>87.5</v>
      </c>
      <c r="AG334" s="20">
        <v>49</v>
      </c>
      <c r="AH334" s="20">
        <v>17</v>
      </c>
      <c r="AI334" s="20">
        <v>27</v>
      </c>
      <c r="AJ334" s="20">
        <v>999861.7</v>
      </c>
      <c r="AK334" s="20">
        <v>1000042.2</v>
      </c>
      <c r="AL334" s="20">
        <v>1000000</v>
      </c>
      <c r="AM334" s="20">
        <v>-42.2</v>
      </c>
      <c r="AN334" s="20">
        <v>0</v>
      </c>
      <c r="BB334" s="19" t="s">
        <v>107</v>
      </c>
      <c r="BC334" s="20">
        <v>428521.1</v>
      </c>
      <c r="BD334" s="20">
        <v>71475.3</v>
      </c>
      <c r="BE334" s="20">
        <v>89</v>
      </c>
      <c r="BF334" s="20">
        <v>499872.4</v>
      </c>
      <c r="BG334" s="20">
        <v>1</v>
      </c>
      <c r="BH334" s="20">
        <v>999958.8</v>
      </c>
      <c r="BI334" s="20">
        <v>1000000</v>
      </c>
      <c r="BJ334" s="20">
        <v>41.2</v>
      </c>
      <c r="BK334" s="20">
        <v>0</v>
      </c>
    </row>
    <row r="335" spans="31:63" ht="15" thickBot="1" x14ac:dyDescent="0.35">
      <c r="AE335" s="19" t="s">
        <v>108</v>
      </c>
      <c r="AF335" s="20">
        <v>88.5</v>
      </c>
      <c r="AG335" s="20">
        <v>49</v>
      </c>
      <c r="AH335" s="20">
        <v>17</v>
      </c>
      <c r="AI335" s="20">
        <v>30</v>
      </c>
      <c r="AJ335" s="20">
        <v>999857.7</v>
      </c>
      <c r="AK335" s="20">
        <v>1000042.2</v>
      </c>
      <c r="AL335" s="20">
        <v>1000000</v>
      </c>
      <c r="AM335" s="20">
        <v>-42.2</v>
      </c>
      <c r="AN335" s="20">
        <v>0</v>
      </c>
      <c r="BB335" s="19" t="s">
        <v>108</v>
      </c>
      <c r="BC335" s="20">
        <v>428520.1</v>
      </c>
      <c r="BD335" s="20">
        <v>71475.3</v>
      </c>
      <c r="BE335" s="20">
        <v>89</v>
      </c>
      <c r="BF335" s="20">
        <v>499869.4</v>
      </c>
      <c r="BG335" s="20">
        <v>5</v>
      </c>
      <c r="BH335" s="20">
        <v>999958.8</v>
      </c>
      <c r="BI335" s="20">
        <v>1000000</v>
      </c>
      <c r="BJ335" s="20">
        <v>41.2</v>
      </c>
      <c r="BK335" s="20">
        <v>0</v>
      </c>
    </row>
    <row r="336" spans="31:63" ht="15" thickBot="1" x14ac:dyDescent="0.35">
      <c r="AE336" s="19" t="s">
        <v>109</v>
      </c>
      <c r="AF336" s="20">
        <v>90.5</v>
      </c>
      <c r="AG336" s="20">
        <v>49</v>
      </c>
      <c r="AH336" s="20">
        <v>17</v>
      </c>
      <c r="AI336" s="20">
        <v>35</v>
      </c>
      <c r="AJ336" s="20">
        <v>999851.7</v>
      </c>
      <c r="AK336" s="20">
        <v>1000043.2</v>
      </c>
      <c r="AL336" s="20">
        <v>1000000</v>
      </c>
      <c r="AM336" s="20">
        <v>-43.2</v>
      </c>
      <c r="AN336" s="20">
        <v>0</v>
      </c>
      <c r="BB336" s="19" t="s">
        <v>109</v>
      </c>
      <c r="BC336" s="20">
        <v>428518.1</v>
      </c>
      <c r="BD336" s="20">
        <v>71475.3</v>
      </c>
      <c r="BE336" s="20">
        <v>89</v>
      </c>
      <c r="BF336" s="20">
        <v>499864.4</v>
      </c>
      <c r="BG336" s="20">
        <v>11</v>
      </c>
      <c r="BH336" s="20">
        <v>999957.8</v>
      </c>
      <c r="BI336" s="20">
        <v>1000000</v>
      </c>
      <c r="BJ336" s="20">
        <v>42.2</v>
      </c>
      <c r="BK336" s="20">
        <v>0</v>
      </c>
    </row>
    <row r="337" spans="31:63" ht="15" thickBot="1" x14ac:dyDescent="0.35">
      <c r="AE337" s="19" t="s">
        <v>110</v>
      </c>
      <c r="AF337" s="20">
        <v>91.5</v>
      </c>
      <c r="AG337" s="20">
        <v>49</v>
      </c>
      <c r="AH337" s="20">
        <v>17</v>
      </c>
      <c r="AI337" s="20">
        <v>37</v>
      </c>
      <c r="AJ337" s="20">
        <v>999848.7</v>
      </c>
      <c r="AK337" s="20">
        <v>1000043.2</v>
      </c>
      <c r="AL337" s="20">
        <v>1000000</v>
      </c>
      <c r="AM337" s="20">
        <v>-43.2</v>
      </c>
      <c r="AN337" s="20">
        <v>0</v>
      </c>
      <c r="BB337" s="19" t="s">
        <v>110</v>
      </c>
      <c r="BC337" s="20">
        <v>428517.1</v>
      </c>
      <c r="BD337" s="20">
        <v>71475.3</v>
      </c>
      <c r="BE337" s="20">
        <v>89</v>
      </c>
      <c r="BF337" s="20">
        <v>499862.4</v>
      </c>
      <c r="BG337" s="20">
        <v>14</v>
      </c>
      <c r="BH337" s="20">
        <v>999957.8</v>
      </c>
      <c r="BI337" s="20">
        <v>1000000</v>
      </c>
      <c r="BJ337" s="20">
        <v>42.2</v>
      </c>
      <c r="BK337" s="20">
        <v>0</v>
      </c>
    </row>
    <row r="338" spans="31:63" ht="15" thickBot="1" x14ac:dyDescent="0.35">
      <c r="AE338" s="19" t="s">
        <v>111</v>
      </c>
      <c r="AF338" s="20">
        <v>92.5</v>
      </c>
      <c r="AG338" s="20">
        <v>49</v>
      </c>
      <c r="AH338" s="20">
        <v>17</v>
      </c>
      <c r="AI338" s="20">
        <v>39</v>
      </c>
      <c r="AJ338" s="20">
        <v>999849.7</v>
      </c>
      <c r="AK338" s="20">
        <v>1000047.2</v>
      </c>
      <c r="AL338" s="20">
        <v>1000000</v>
      </c>
      <c r="AM338" s="20">
        <v>-47.2</v>
      </c>
      <c r="AN338" s="20">
        <v>0</v>
      </c>
      <c r="BB338" s="19" t="s">
        <v>111</v>
      </c>
      <c r="BC338" s="20">
        <v>428516.1</v>
      </c>
      <c r="BD338" s="20">
        <v>71475.3</v>
      </c>
      <c r="BE338" s="20">
        <v>89</v>
      </c>
      <c r="BF338" s="20">
        <v>499860.4</v>
      </c>
      <c r="BG338" s="20">
        <v>13</v>
      </c>
      <c r="BH338" s="20">
        <v>999953.8</v>
      </c>
      <c r="BI338" s="20">
        <v>1000000</v>
      </c>
      <c r="BJ338" s="20">
        <v>46.2</v>
      </c>
      <c r="BK338" s="20">
        <v>0</v>
      </c>
    </row>
    <row r="339" spans="31:63" ht="15" thickBot="1" x14ac:dyDescent="0.35">
      <c r="AE339" s="19" t="s">
        <v>112</v>
      </c>
      <c r="AF339" s="20">
        <v>94.5</v>
      </c>
      <c r="AG339" s="20">
        <v>49</v>
      </c>
      <c r="AH339" s="20">
        <v>17</v>
      </c>
      <c r="AI339" s="20">
        <v>41</v>
      </c>
      <c r="AJ339" s="20">
        <v>999850.7</v>
      </c>
      <c r="AK339" s="20">
        <v>1000052.2</v>
      </c>
      <c r="AL339" s="20">
        <v>1000000</v>
      </c>
      <c r="AM339" s="20">
        <v>-52.2</v>
      </c>
      <c r="AN339" s="20">
        <v>-0.01</v>
      </c>
      <c r="BB339" s="19" t="s">
        <v>112</v>
      </c>
      <c r="BC339" s="20">
        <v>428514.1</v>
      </c>
      <c r="BD339" s="20">
        <v>71475.3</v>
      </c>
      <c r="BE339" s="20">
        <v>89</v>
      </c>
      <c r="BF339" s="20">
        <v>499858.4</v>
      </c>
      <c r="BG339" s="20">
        <v>12</v>
      </c>
      <c r="BH339" s="20">
        <v>999948.80000000005</v>
      </c>
      <c r="BI339" s="20">
        <v>1000000</v>
      </c>
      <c r="BJ339" s="20">
        <v>51.2</v>
      </c>
      <c r="BK339" s="20">
        <v>0.01</v>
      </c>
    </row>
    <row r="340" spans="31:63" ht="15" thickBot="1" x14ac:dyDescent="0.35"/>
    <row r="341" spans="31:63" ht="15" thickBot="1" x14ac:dyDescent="0.35">
      <c r="AE341" s="21" t="s">
        <v>557</v>
      </c>
      <c r="AF341" s="22">
        <v>2083174.8</v>
      </c>
      <c r="BB341" s="21" t="s">
        <v>557</v>
      </c>
      <c r="BC341" s="22">
        <v>1928571.3</v>
      </c>
    </row>
    <row r="342" spans="31:63" ht="15" thickBot="1" x14ac:dyDescent="0.35">
      <c r="AE342" s="21" t="s">
        <v>558</v>
      </c>
      <c r="AF342" s="22">
        <v>0</v>
      </c>
      <c r="BB342" s="21" t="s">
        <v>558</v>
      </c>
      <c r="BC342" s="22">
        <v>0</v>
      </c>
    </row>
    <row r="343" spans="31:63" ht="15" thickBot="1" x14ac:dyDescent="0.35">
      <c r="AE343" s="21" t="s">
        <v>559</v>
      </c>
      <c r="AF343" s="22">
        <v>80999999.700000003</v>
      </c>
      <c r="BB343" s="21" t="s">
        <v>559</v>
      </c>
      <c r="BC343" s="22">
        <v>80999999.299999997</v>
      </c>
    </row>
    <row r="344" spans="31:63" ht="15" thickBot="1" x14ac:dyDescent="0.35">
      <c r="AE344" s="21" t="s">
        <v>560</v>
      </c>
      <c r="AF344" s="22">
        <v>81000000</v>
      </c>
      <c r="BB344" s="21" t="s">
        <v>560</v>
      </c>
      <c r="BC344" s="22">
        <v>81000000</v>
      </c>
    </row>
    <row r="345" spans="31:63" ht="15" thickBot="1" x14ac:dyDescent="0.35">
      <c r="AE345" s="21" t="s">
        <v>561</v>
      </c>
      <c r="AF345" s="22">
        <v>-0.3</v>
      </c>
      <c r="BB345" s="21" t="s">
        <v>561</v>
      </c>
      <c r="BC345" s="22">
        <v>-0.7</v>
      </c>
    </row>
    <row r="346" spans="31:63" ht="20.399999999999999" thickBot="1" x14ac:dyDescent="0.35">
      <c r="AE346" s="21" t="s">
        <v>562</v>
      </c>
      <c r="AF346" s="22"/>
      <c r="BB346" s="21" t="s">
        <v>562</v>
      </c>
      <c r="BC346" s="22"/>
    </row>
    <row r="347" spans="31:63" ht="20.399999999999999" thickBot="1" x14ac:dyDescent="0.35">
      <c r="AE347" s="21" t="s">
        <v>563</v>
      </c>
      <c r="AF347" s="22"/>
      <c r="BB347" s="21" t="s">
        <v>563</v>
      </c>
      <c r="BC347" s="22"/>
    </row>
    <row r="348" spans="31:63" ht="15" thickBot="1" x14ac:dyDescent="0.35">
      <c r="AE348" s="21" t="s">
        <v>564</v>
      </c>
      <c r="AF348" s="22">
        <v>0</v>
      </c>
      <c r="BB348" s="21" t="s">
        <v>564</v>
      </c>
      <c r="BC348" s="22">
        <v>0</v>
      </c>
    </row>
    <row r="350" spans="31:63" x14ac:dyDescent="0.3">
      <c r="AE350" s="2" t="s">
        <v>565</v>
      </c>
      <c r="BB350" s="2" t="s">
        <v>565</v>
      </c>
    </row>
    <row r="352" spans="31:63" x14ac:dyDescent="0.3">
      <c r="AE352" s="4" t="s">
        <v>566</v>
      </c>
      <c r="BB352" s="4" t="s">
        <v>566</v>
      </c>
    </row>
    <row r="353" spans="31:54" x14ac:dyDescent="0.3">
      <c r="AE353" s="4" t="s">
        <v>988</v>
      </c>
      <c r="BB353" s="4" t="s">
        <v>1414</v>
      </c>
    </row>
  </sheetData>
  <conditionalFormatting sqref="AB14:AB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" r:id="rId1" xr:uid="{F1D8FA1D-E8D8-4D51-B7B5-1129EC840B02}"/>
    <hyperlink ref="A1" r:id="rId2" xr:uid="{061BFC37-2BB6-4CB3-9E51-439CC5C1CC36}"/>
    <hyperlink ref="AE350" r:id="rId3" display="https://miau.my-x.hu/myx-free/coco/test/453418020210305083523.html" xr:uid="{DD767A5D-9F21-49B4-937C-2B7F06AD7946}"/>
    <hyperlink ref="BB350" r:id="rId4" display="https://miau.my-x.hu/myx-free/coco/test/622395820210305085332.html" xr:uid="{C76B63FC-C5F0-4FE3-97F3-F4AFBF95AF90}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2B53D-7D6C-4D7C-AC97-9BA885F64CD0}">
  <dimension ref="A1:CM353"/>
  <sheetViews>
    <sheetView topLeftCell="BO1" zoomScale="76" workbookViewId="0">
      <selection activeCell="BU13" sqref="BU13:BU90"/>
    </sheetView>
  </sheetViews>
  <sheetFormatPr defaultRowHeight="14.4" x14ac:dyDescent="0.3"/>
  <cols>
    <col min="3" max="3" width="10.77734375" bestFit="1" customWidth="1"/>
    <col min="4" max="4" width="8.77734375" bestFit="1" customWidth="1"/>
    <col min="5" max="5" width="8.77734375" customWidth="1"/>
  </cols>
  <sheetData>
    <row r="1" spans="1:91" ht="18" x14ac:dyDescent="0.35">
      <c r="A1" s="2" t="s">
        <v>793</v>
      </c>
      <c r="BR1" s="25" t="s">
        <v>1174</v>
      </c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6"/>
    </row>
    <row r="2" spans="1:91" x14ac:dyDescent="0.3">
      <c r="A2" s="2" t="s">
        <v>792</v>
      </c>
      <c r="BR2" s="7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9"/>
    </row>
    <row r="3" spans="1:91" ht="18" x14ac:dyDescent="0.35">
      <c r="A3" t="s">
        <v>17</v>
      </c>
      <c r="B3">
        <f>CORREL(C6:C104,D6:D104)</f>
        <v>0.34912611913916608</v>
      </c>
      <c r="C3" t="s">
        <v>795</v>
      </c>
      <c r="D3" s="24" t="s">
        <v>796</v>
      </c>
      <c r="E3" s="24" t="s">
        <v>796</v>
      </c>
      <c r="P3">
        <v>1</v>
      </c>
      <c r="Q3">
        <v>1</v>
      </c>
      <c r="R3">
        <v>1</v>
      </c>
      <c r="S3">
        <v>1</v>
      </c>
      <c r="T3">
        <v>1</v>
      </c>
      <c r="AE3" s="15"/>
      <c r="BB3" s="15"/>
      <c r="BR3" s="26" t="s">
        <v>1175</v>
      </c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9"/>
    </row>
    <row r="4" spans="1:91" x14ac:dyDescent="0.3">
      <c r="A4" t="s">
        <v>0</v>
      </c>
      <c r="B4" t="s">
        <v>1</v>
      </c>
      <c r="C4" t="s">
        <v>794</v>
      </c>
      <c r="D4" t="s">
        <v>794</v>
      </c>
      <c r="E4" t="s">
        <v>2338</v>
      </c>
      <c r="F4" t="s">
        <v>2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V4" t="s">
        <v>569</v>
      </c>
      <c r="W4" t="s">
        <v>570</v>
      </c>
      <c r="X4" t="s">
        <v>571</v>
      </c>
      <c r="Y4" t="s">
        <v>572</v>
      </c>
      <c r="Z4" t="s">
        <v>573</v>
      </c>
      <c r="AA4" t="s">
        <v>574</v>
      </c>
      <c r="AE4" s="16"/>
      <c r="BB4" s="16"/>
      <c r="BR4" s="7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9"/>
    </row>
    <row r="5" spans="1:91" ht="18" x14ac:dyDescent="0.35">
      <c r="A5">
        <v>1</v>
      </c>
      <c r="B5">
        <v>23</v>
      </c>
      <c r="BR5" s="26" t="s">
        <v>1176</v>
      </c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</row>
    <row r="6" spans="1:91" ht="87" customHeight="1" x14ac:dyDescent="0.3">
      <c r="A6">
        <v>2</v>
      </c>
      <c r="B6">
        <v>27</v>
      </c>
      <c r="BR6" s="7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9"/>
    </row>
    <row r="7" spans="1:91" ht="18" x14ac:dyDescent="0.35">
      <c r="A7">
        <v>3</v>
      </c>
      <c r="B7">
        <v>30</v>
      </c>
      <c r="AE7" s="17" t="s">
        <v>18</v>
      </c>
      <c r="AF7" s="18">
        <v>2698726</v>
      </c>
      <c r="AG7" s="17" t="s">
        <v>19</v>
      </c>
      <c r="AH7" s="18">
        <v>81</v>
      </c>
      <c r="AI7" s="17" t="s">
        <v>20</v>
      </c>
      <c r="AJ7" s="18">
        <v>5</v>
      </c>
      <c r="AK7" s="17" t="s">
        <v>21</v>
      </c>
      <c r="AL7" s="18">
        <v>81</v>
      </c>
      <c r="AM7" s="17" t="s">
        <v>22</v>
      </c>
      <c r="AN7" s="18">
        <v>0</v>
      </c>
      <c r="AO7" s="17" t="s">
        <v>23</v>
      </c>
      <c r="AP7" s="18" t="s">
        <v>990</v>
      </c>
      <c r="BB7" s="17" t="s">
        <v>18</v>
      </c>
      <c r="BC7" s="18">
        <v>2533596</v>
      </c>
      <c r="BD7" s="17" t="s">
        <v>19</v>
      </c>
      <c r="BE7" s="18">
        <v>81</v>
      </c>
      <c r="BF7" s="17" t="s">
        <v>20</v>
      </c>
      <c r="BG7" s="18">
        <v>5</v>
      </c>
      <c r="BH7" s="17" t="s">
        <v>21</v>
      </c>
      <c r="BI7" s="18">
        <v>81</v>
      </c>
      <c r="BJ7" s="17" t="s">
        <v>22</v>
      </c>
      <c r="BK7" s="18">
        <v>0</v>
      </c>
      <c r="BL7" s="17" t="s">
        <v>23</v>
      </c>
      <c r="BM7" s="18" t="s">
        <v>1415</v>
      </c>
      <c r="BR7" s="26" t="s">
        <v>1177</v>
      </c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9"/>
    </row>
    <row r="8" spans="1:91" ht="18.600000000000001" thickBot="1" x14ac:dyDescent="0.35">
      <c r="A8">
        <v>4</v>
      </c>
      <c r="B8">
        <v>24</v>
      </c>
      <c r="AE8" s="15"/>
      <c r="BB8" s="15"/>
      <c r="BR8" s="7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9"/>
    </row>
    <row r="9" spans="1:91" ht="18.600000000000001" thickBot="1" x14ac:dyDescent="0.4">
      <c r="A9">
        <v>5</v>
      </c>
      <c r="B9">
        <v>23</v>
      </c>
      <c r="AE9" s="19" t="s">
        <v>25</v>
      </c>
      <c r="AF9" s="19" t="s">
        <v>26</v>
      </c>
      <c r="AG9" s="19" t="s">
        <v>27</v>
      </c>
      <c r="AH9" s="19" t="s">
        <v>28</v>
      </c>
      <c r="AI9" s="19" t="s">
        <v>29</v>
      </c>
      <c r="AJ9" s="19" t="s">
        <v>30</v>
      </c>
      <c r="AK9" s="19" t="s">
        <v>31</v>
      </c>
      <c r="BB9" s="19" t="s">
        <v>25</v>
      </c>
      <c r="BC9" s="19" t="s">
        <v>26</v>
      </c>
      <c r="BD9" s="19" t="s">
        <v>27</v>
      </c>
      <c r="BE9" s="19" t="s">
        <v>28</v>
      </c>
      <c r="BF9" s="19" t="s">
        <v>29</v>
      </c>
      <c r="BG9" s="19" t="s">
        <v>30</v>
      </c>
      <c r="BH9" s="19" t="s">
        <v>31</v>
      </c>
      <c r="BR9" s="26" t="s">
        <v>1178</v>
      </c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9"/>
    </row>
    <row r="10" spans="1:91" ht="15" thickBot="1" x14ac:dyDescent="0.35">
      <c r="A10">
        <v>6</v>
      </c>
      <c r="B10">
        <v>28</v>
      </c>
      <c r="AE10" s="19" t="s">
        <v>32</v>
      </c>
      <c r="AF10" s="20">
        <v>4</v>
      </c>
      <c r="AG10" s="20">
        <v>41</v>
      </c>
      <c r="AH10" s="20">
        <v>1</v>
      </c>
      <c r="AI10" s="20">
        <v>81</v>
      </c>
      <c r="AJ10" s="20">
        <v>76</v>
      </c>
      <c r="AK10" s="20">
        <v>1000000</v>
      </c>
      <c r="AQ10">
        <f>RANK(AF10,AF$10:AF$90,0)</f>
        <v>78</v>
      </c>
      <c r="AR10">
        <f t="shared" ref="AR10:AU73" si="0">RANK(AG10,AG$10:AG$90,0)</f>
        <v>1</v>
      </c>
      <c r="AS10">
        <f t="shared" si="0"/>
        <v>42</v>
      </c>
      <c r="AT10">
        <f t="shared" si="0"/>
        <v>1</v>
      </c>
      <c r="AU10">
        <f t="shared" si="0"/>
        <v>6</v>
      </c>
      <c r="AV10">
        <f>AK10</f>
        <v>1000000</v>
      </c>
      <c r="BB10" s="19" t="s">
        <v>32</v>
      </c>
      <c r="BC10" s="20">
        <v>78</v>
      </c>
      <c r="BD10" s="20">
        <v>1</v>
      </c>
      <c r="BE10" s="20">
        <v>42</v>
      </c>
      <c r="BF10" s="20">
        <v>1</v>
      </c>
      <c r="BG10" s="20">
        <v>6</v>
      </c>
      <c r="BH10" s="20">
        <v>1000000</v>
      </c>
      <c r="BR10" s="7" t="s">
        <v>2360</v>
      </c>
      <c r="BS10" s="8" t="s">
        <v>2361</v>
      </c>
      <c r="BT10" s="8" t="s">
        <v>2364</v>
      </c>
      <c r="BU10" s="27" t="s">
        <v>2362</v>
      </c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9"/>
    </row>
    <row r="11" spans="1:91" ht="18.600000000000001" thickBot="1" x14ac:dyDescent="0.4">
      <c r="A11">
        <v>7</v>
      </c>
      <c r="B11">
        <v>20</v>
      </c>
      <c r="AE11" s="19" t="s">
        <v>33</v>
      </c>
      <c r="AF11" s="20">
        <v>7</v>
      </c>
      <c r="AG11" s="20">
        <v>41</v>
      </c>
      <c r="AH11" s="20">
        <v>1</v>
      </c>
      <c r="AI11" s="20">
        <v>79</v>
      </c>
      <c r="AJ11" s="20">
        <v>81</v>
      </c>
      <c r="AK11" s="20">
        <v>1000000</v>
      </c>
      <c r="AQ11">
        <f t="shared" ref="AQ11:AT74" si="1">RANK(AF11,AF$10:AF$90,0)</f>
        <v>75</v>
      </c>
      <c r="AR11">
        <f t="shared" si="0"/>
        <v>1</v>
      </c>
      <c r="AS11">
        <f t="shared" si="0"/>
        <v>42</v>
      </c>
      <c r="AT11">
        <f t="shared" si="0"/>
        <v>3</v>
      </c>
      <c r="AU11">
        <f t="shared" si="0"/>
        <v>1</v>
      </c>
      <c r="AV11">
        <f t="shared" ref="AV11:AV74" si="2">AK11</f>
        <v>1000000</v>
      </c>
      <c r="BB11" s="19" t="s">
        <v>33</v>
      </c>
      <c r="BC11" s="20">
        <v>75</v>
      </c>
      <c r="BD11" s="20">
        <v>1</v>
      </c>
      <c r="BE11" s="20">
        <v>42</v>
      </c>
      <c r="BF11" s="20">
        <v>3</v>
      </c>
      <c r="BG11" s="20">
        <v>1</v>
      </c>
      <c r="BH11" s="20">
        <v>1000000</v>
      </c>
      <c r="BR11" s="26">
        <v>8</v>
      </c>
      <c r="BS11" s="8">
        <f>-C14</f>
        <v>-0.3</v>
      </c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9"/>
    </row>
    <row r="12" spans="1:91" ht="18.600000000000001" thickBot="1" x14ac:dyDescent="0.4">
      <c r="A12">
        <v>8</v>
      </c>
      <c r="B12">
        <v>20</v>
      </c>
      <c r="AE12" s="19" t="s">
        <v>34</v>
      </c>
      <c r="AF12" s="20">
        <v>11</v>
      </c>
      <c r="AG12" s="20">
        <v>41</v>
      </c>
      <c r="AH12" s="20">
        <v>1</v>
      </c>
      <c r="AI12" s="20">
        <v>80</v>
      </c>
      <c r="AJ12" s="20">
        <v>74</v>
      </c>
      <c r="AK12" s="20">
        <v>1000000</v>
      </c>
      <c r="AQ12">
        <f t="shared" si="1"/>
        <v>71</v>
      </c>
      <c r="AR12">
        <f t="shared" si="0"/>
        <v>1</v>
      </c>
      <c r="AS12">
        <f t="shared" si="0"/>
        <v>42</v>
      </c>
      <c r="AT12">
        <f t="shared" si="0"/>
        <v>2</v>
      </c>
      <c r="AU12">
        <f t="shared" si="0"/>
        <v>8</v>
      </c>
      <c r="AV12">
        <f t="shared" si="2"/>
        <v>1000000</v>
      </c>
      <c r="BB12" s="19" t="s">
        <v>34</v>
      </c>
      <c r="BC12" s="20">
        <v>71</v>
      </c>
      <c r="BD12" s="20">
        <v>1</v>
      </c>
      <c r="BE12" s="20">
        <v>42</v>
      </c>
      <c r="BF12" s="20">
        <v>2</v>
      </c>
      <c r="BG12" s="20">
        <v>8</v>
      </c>
      <c r="BH12" s="20">
        <v>1000000</v>
      </c>
      <c r="BR12" s="26">
        <v>1</v>
      </c>
      <c r="BS12" s="8">
        <f t="shared" ref="BS12:BS75" si="3">-C15</f>
        <v>-0.3</v>
      </c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9"/>
    </row>
    <row r="13" spans="1:91" ht="18.600000000000001" thickBot="1" x14ac:dyDescent="0.4">
      <c r="A13">
        <v>9</v>
      </c>
      <c r="B13">
        <v>29</v>
      </c>
      <c r="AB13" t="s">
        <v>568</v>
      </c>
      <c r="AC13" t="s">
        <v>791</v>
      </c>
      <c r="AE13" s="19" t="s">
        <v>35</v>
      </c>
      <c r="AF13" s="20">
        <v>8</v>
      </c>
      <c r="AG13" s="20">
        <v>41</v>
      </c>
      <c r="AH13" s="20">
        <v>1</v>
      </c>
      <c r="AI13" s="20">
        <v>78</v>
      </c>
      <c r="AJ13" s="20">
        <v>38</v>
      </c>
      <c r="AK13" s="20">
        <v>1000000</v>
      </c>
      <c r="AQ13">
        <f t="shared" si="1"/>
        <v>74</v>
      </c>
      <c r="AR13">
        <f t="shared" si="0"/>
        <v>1</v>
      </c>
      <c r="AS13">
        <f t="shared" si="0"/>
        <v>42</v>
      </c>
      <c r="AT13">
        <f t="shared" si="0"/>
        <v>4</v>
      </c>
      <c r="AU13">
        <f t="shared" si="0"/>
        <v>44</v>
      </c>
      <c r="AV13">
        <f t="shared" si="2"/>
        <v>1000000</v>
      </c>
      <c r="BB13" s="19" t="s">
        <v>35</v>
      </c>
      <c r="BC13" s="20">
        <v>74</v>
      </c>
      <c r="BD13" s="20">
        <v>1</v>
      </c>
      <c r="BE13" s="20">
        <v>42</v>
      </c>
      <c r="BF13" s="20">
        <v>4</v>
      </c>
      <c r="BG13" s="20">
        <v>44</v>
      </c>
      <c r="BH13" s="20">
        <v>1000000</v>
      </c>
      <c r="BR13" s="26">
        <v>4</v>
      </c>
      <c r="BS13" s="8">
        <f t="shared" si="3"/>
        <v>-27.3</v>
      </c>
      <c r="BT13" s="8">
        <f>E16</f>
        <v>6.1101009266077657</v>
      </c>
      <c r="BU13" s="8">
        <f>STDEV(C14:C16)</f>
        <v>15.588457268119896</v>
      </c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9"/>
    </row>
    <row r="14" spans="1:91" ht="18.600000000000001" thickBot="1" x14ac:dyDescent="0.4">
      <c r="A14">
        <v>10</v>
      </c>
      <c r="B14">
        <v>24</v>
      </c>
      <c r="C14">
        <f>IF(AC14="invalid","",AB14)</f>
        <v>0.3</v>
      </c>
      <c r="D14">
        <f>AVERAGE(V14:Z14)</f>
        <v>40.6</v>
      </c>
      <c r="F14" s="13">
        <f>AVERAGE($B$5:$B14)</f>
        <v>24.8</v>
      </c>
      <c r="G14" s="13">
        <f>AVERAGE($B15:$B$104)</f>
        <v>62.111111111111114</v>
      </c>
      <c r="H14" s="13">
        <f>MAX($B$5:$B14)</f>
        <v>30</v>
      </c>
      <c r="I14" s="13">
        <f>MAX($B15:$B$104)</f>
        <v>99</v>
      </c>
      <c r="J14" s="13">
        <f>MIN($B$5:$B14)</f>
        <v>20</v>
      </c>
      <c r="K14" s="13">
        <f>MIN($B15:$B$104)</f>
        <v>20</v>
      </c>
      <c r="L14" s="13">
        <f>STDEV($B$5:$B14)</f>
        <v>3.5527766918597998</v>
      </c>
      <c r="M14" s="13">
        <f>STDEV($B15:$B$104)</f>
        <v>33.370391385530233</v>
      </c>
      <c r="N14" s="13">
        <f>SLOPE($B$5:$B14,$A$5:$A14)</f>
        <v>-0.20606060606060606</v>
      </c>
      <c r="O14" s="13">
        <f>SLOPE($B15:$B$104,$A15:$A$104)</f>
        <v>1.0796394616619336</v>
      </c>
      <c r="P14" s="14">
        <f>ABS(F14-G14)</f>
        <v>37.311111111111117</v>
      </c>
      <c r="Q14" s="14">
        <f>ABS(H14-I14)</f>
        <v>69</v>
      </c>
      <c r="R14" s="14">
        <f>ABS(J14-K14)</f>
        <v>0</v>
      </c>
      <c r="S14" s="14">
        <f>ABS(L14-M14)</f>
        <v>29.817614693670432</v>
      </c>
      <c r="T14" s="14">
        <f>ABS(N14-O14)</f>
        <v>1.2857000677225396</v>
      </c>
      <c r="V14">
        <f>RANK(P14,P$14:P$94,P$3)</f>
        <v>4</v>
      </c>
      <c r="W14">
        <f t="shared" ref="W14:Z77" si="4">RANK(Q14,Q$14:Q$94,Q$3)</f>
        <v>41</v>
      </c>
      <c r="X14">
        <f t="shared" si="4"/>
        <v>1</v>
      </c>
      <c r="Y14">
        <f t="shared" si="4"/>
        <v>81</v>
      </c>
      <c r="Z14">
        <f t="shared" si="4"/>
        <v>76</v>
      </c>
      <c r="AA14">
        <v>1000000</v>
      </c>
      <c r="AB14">
        <f>-BJ259</f>
        <v>0.3</v>
      </c>
      <c r="AC14" t="str">
        <f>IF(AM259*BJ259&lt;=0,"valid","invalid")</f>
        <v>valid</v>
      </c>
      <c r="AE14" s="19" t="s">
        <v>36</v>
      </c>
      <c r="AF14" s="20">
        <v>10</v>
      </c>
      <c r="AG14" s="20">
        <v>41</v>
      </c>
      <c r="AH14" s="20">
        <v>1</v>
      </c>
      <c r="AI14" s="20">
        <v>76</v>
      </c>
      <c r="AJ14" s="20">
        <v>25</v>
      </c>
      <c r="AK14" s="20">
        <v>1000000</v>
      </c>
      <c r="AQ14">
        <f t="shared" si="1"/>
        <v>72</v>
      </c>
      <c r="AR14">
        <f t="shared" si="0"/>
        <v>1</v>
      </c>
      <c r="AS14">
        <f t="shared" si="0"/>
        <v>42</v>
      </c>
      <c r="AT14">
        <f t="shared" si="0"/>
        <v>6</v>
      </c>
      <c r="AU14">
        <f t="shared" si="0"/>
        <v>57</v>
      </c>
      <c r="AV14">
        <f t="shared" si="2"/>
        <v>1000000</v>
      </c>
      <c r="BB14" s="19" t="s">
        <v>36</v>
      </c>
      <c r="BC14" s="20">
        <v>72</v>
      </c>
      <c r="BD14" s="20">
        <v>1</v>
      </c>
      <c r="BE14" s="20">
        <v>42</v>
      </c>
      <c r="BF14" s="20">
        <v>6</v>
      </c>
      <c r="BG14" s="20">
        <v>57</v>
      </c>
      <c r="BH14" s="20">
        <v>1000000</v>
      </c>
      <c r="BR14" s="26">
        <v>4</v>
      </c>
      <c r="BS14" s="8">
        <f t="shared" si="3"/>
        <v>20.2</v>
      </c>
      <c r="BT14" s="8">
        <f t="shared" ref="BT14:BT77" si="5">E17</f>
        <v>48.538644398047268</v>
      </c>
      <c r="BU14" s="8">
        <f t="shared" ref="BU14:BU77" si="6">STDEV(C15:C17)</f>
        <v>23.824007499439162</v>
      </c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9"/>
    </row>
    <row r="15" spans="1:91" ht="18.600000000000001" thickBot="1" x14ac:dyDescent="0.4">
      <c r="A15">
        <v>11</v>
      </c>
      <c r="B15">
        <v>20</v>
      </c>
      <c r="C15">
        <f t="shared" ref="C15:C78" si="7">IF(AC15="invalid","",AB15)</f>
        <v>0.3</v>
      </c>
      <c r="D15">
        <f t="shared" ref="D15:D78" si="8">AVERAGE(V15:Z15)</f>
        <v>41.8</v>
      </c>
      <c r="F15" s="13">
        <f>AVERAGE($B$5:$B15)</f>
        <v>24.363636363636363</v>
      </c>
      <c r="G15" s="13">
        <f>AVERAGE($B16:$B$104)</f>
        <v>62.584269662921351</v>
      </c>
      <c r="H15" s="13">
        <f>MAX($B$5:$B15)</f>
        <v>30</v>
      </c>
      <c r="I15" s="13">
        <f>MAX($B16:$B$104)</f>
        <v>99</v>
      </c>
      <c r="J15" s="13">
        <f>MIN($B$5:$B15)</f>
        <v>20</v>
      </c>
      <c r="K15" s="13">
        <f>MIN($B16:$B$104)</f>
        <v>20</v>
      </c>
      <c r="L15" s="13">
        <f>STDEV($B$5:$B15)</f>
        <v>3.6680438185149176</v>
      </c>
      <c r="M15" s="13">
        <f>STDEV($B16:$B$104)</f>
        <v>33.254462786206346</v>
      </c>
      <c r="N15" s="13">
        <f>SLOPE($B$5:$B15,$A$5:$A15)</f>
        <v>-0.37272727272727274</v>
      </c>
      <c r="O15" s="13">
        <f>SLOPE($B16:$B$104,$A16:$A$104)</f>
        <v>1.0841845420497105</v>
      </c>
      <c r="P15" s="14">
        <f t="shared" ref="P15:P78" si="9">ABS(F15-G15)</f>
        <v>38.220633299284984</v>
      </c>
      <c r="Q15" s="14">
        <f t="shared" ref="Q15:Q78" si="10">ABS(H15-I15)</f>
        <v>69</v>
      </c>
      <c r="R15" s="14">
        <f t="shared" ref="R15:R78" si="11">ABS(J15-K15)</f>
        <v>0</v>
      </c>
      <c r="S15" s="14">
        <f t="shared" ref="S15:S78" si="12">ABS(L15-M15)</f>
        <v>29.586418967691429</v>
      </c>
      <c r="T15" s="14">
        <f t="shared" ref="T15:T78" si="13">ABS(N15-O15)</f>
        <v>1.4569118147769833</v>
      </c>
      <c r="V15">
        <f t="shared" ref="V15:Y78" si="14">RANK(P15,P$14:P$94,P$3)</f>
        <v>7</v>
      </c>
      <c r="W15">
        <f t="shared" si="4"/>
        <v>41</v>
      </c>
      <c r="X15">
        <f t="shared" si="4"/>
        <v>1</v>
      </c>
      <c r="Y15">
        <f t="shared" si="4"/>
        <v>79</v>
      </c>
      <c r="Z15">
        <f t="shared" si="4"/>
        <v>81</v>
      </c>
      <c r="AA15">
        <v>1000000</v>
      </c>
      <c r="AB15">
        <f t="shared" ref="AB15:AB78" si="15">-BJ260</f>
        <v>0.3</v>
      </c>
      <c r="AC15" t="str">
        <f t="shared" ref="AC15:AC78" si="16">IF(AM260*BJ260&lt;=0,"valid","invalid")</f>
        <v>valid</v>
      </c>
      <c r="AE15" s="19" t="s">
        <v>37</v>
      </c>
      <c r="AF15" s="20">
        <v>13</v>
      </c>
      <c r="AG15" s="20">
        <v>41</v>
      </c>
      <c r="AH15" s="20">
        <v>1</v>
      </c>
      <c r="AI15" s="20">
        <v>77</v>
      </c>
      <c r="AJ15" s="20">
        <v>31</v>
      </c>
      <c r="AK15" s="20">
        <v>1000000</v>
      </c>
      <c r="AQ15">
        <f t="shared" si="1"/>
        <v>69</v>
      </c>
      <c r="AR15">
        <f t="shared" si="0"/>
        <v>1</v>
      </c>
      <c r="AS15">
        <f t="shared" si="0"/>
        <v>42</v>
      </c>
      <c r="AT15">
        <f t="shared" si="0"/>
        <v>5</v>
      </c>
      <c r="AU15">
        <f t="shared" si="0"/>
        <v>51</v>
      </c>
      <c r="AV15">
        <f t="shared" si="2"/>
        <v>1000000</v>
      </c>
      <c r="BB15" s="19" t="s">
        <v>37</v>
      </c>
      <c r="BC15" s="20">
        <v>69</v>
      </c>
      <c r="BD15" s="20">
        <v>1</v>
      </c>
      <c r="BE15" s="20">
        <v>42</v>
      </c>
      <c r="BF15" s="20">
        <v>5</v>
      </c>
      <c r="BG15" s="20">
        <v>51</v>
      </c>
      <c r="BH15" s="20">
        <v>1000000</v>
      </c>
      <c r="BR15" s="26">
        <v>6</v>
      </c>
      <c r="BS15" s="8">
        <f t="shared" si="3"/>
        <v>26.7</v>
      </c>
      <c r="BT15" s="8">
        <f t="shared" si="5"/>
        <v>56.367839530474974</v>
      </c>
      <c r="BU15" s="8">
        <f t="shared" si="6"/>
        <v>29.480219356940566</v>
      </c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9"/>
    </row>
    <row r="16" spans="1:91" ht="18.600000000000001" thickBot="1" x14ac:dyDescent="0.4">
      <c r="A16">
        <v>12</v>
      </c>
      <c r="B16">
        <v>27</v>
      </c>
      <c r="C16">
        <f t="shared" si="7"/>
        <v>27.3</v>
      </c>
      <c r="D16">
        <f t="shared" si="8"/>
        <v>41.4</v>
      </c>
      <c r="E16">
        <f>STDEV(D14:D16)*10</f>
        <v>6.1101009266077657</v>
      </c>
      <c r="F16" s="13">
        <f>AVERAGE($B$5:$B16)</f>
        <v>24.583333333333332</v>
      </c>
      <c r="G16" s="13">
        <f>AVERAGE($B17:$B$104)</f>
        <v>62.988636363636367</v>
      </c>
      <c r="H16" s="13">
        <f>MAX($B$5:$B16)</f>
        <v>30</v>
      </c>
      <c r="I16" s="13">
        <f>MAX($B17:$B$104)</f>
        <v>99</v>
      </c>
      <c r="J16" s="13">
        <f>MIN($B$5:$B16)</f>
        <v>20</v>
      </c>
      <c r="K16" s="13">
        <f>MIN($B17:$B$104)</f>
        <v>20</v>
      </c>
      <c r="L16" s="13">
        <f>STDEV($B$5:$B16)</f>
        <v>3.579190699111475</v>
      </c>
      <c r="M16" s="13">
        <f>STDEV($B17:$B$104)</f>
        <v>33.22424482356422</v>
      </c>
      <c r="N16" s="13">
        <f>SLOPE($B$5:$B16,$A$5:$A16)</f>
        <v>-0.18531468531468531</v>
      </c>
      <c r="O16" s="13">
        <f>SLOPE($B17:$B$104,$A17:$A$104)</f>
        <v>1.0936828572434927</v>
      </c>
      <c r="P16" s="14">
        <f t="shared" si="9"/>
        <v>38.405303030303031</v>
      </c>
      <c r="Q16" s="14">
        <f t="shared" si="10"/>
        <v>69</v>
      </c>
      <c r="R16" s="14">
        <f t="shared" si="11"/>
        <v>0</v>
      </c>
      <c r="S16" s="14">
        <f t="shared" si="12"/>
        <v>29.645054124452745</v>
      </c>
      <c r="T16" s="14">
        <f t="shared" si="13"/>
        <v>1.2789975425581779</v>
      </c>
      <c r="V16">
        <f t="shared" si="14"/>
        <v>11</v>
      </c>
      <c r="W16">
        <f t="shared" si="4"/>
        <v>41</v>
      </c>
      <c r="X16">
        <f t="shared" si="4"/>
        <v>1</v>
      </c>
      <c r="Y16">
        <f t="shared" si="4"/>
        <v>80</v>
      </c>
      <c r="Z16">
        <f t="shared" si="4"/>
        <v>74</v>
      </c>
      <c r="AA16">
        <v>1000000</v>
      </c>
      <c r="AB16">
        <f t="shared" si="15"/>
        <v>27.3</v>
      </c>
      <c r="AC16" t="str">
        <f t="shared" si="16"/>
        <v>valid</v>
      </c>
      <c r="AE16" s="19" t="s">
        <v>38</v>
      </c>
      <c r="AF16" s="20">
        <v>14</v>
      </c>
      <c r="AG16" s="20">
        <v>41</v>
      </c>
      <c r="AH16" s="20">
        <v>1</v>
      </c>
      <c r="AI16" s="20">
        <v>75</v>
      </c>
      <c r="AJ16" s="20">
        <v>24</v>
      </c>
      <c r="AK16" s="20">
        <v>1000000</v>
      </c>
      <c r="AQ16">
        <f t="shared" si="1"/>
        <v>68</v>
      </c>
      <c r="AR16">
        <f t="shared" si="0"/>
        <v>1</v>
      </c>
      <c r="AS16">
        <f t="shared" si="0"/>
        <v>42</v>
      </c>
      <c r="AT16">
        <f t="shared" si="0"/>
        <v>7</v>
      </c>
      <c r="AU16">
        <f t="shared" si="0"/>
        <v>58</v>
      </c>
      <c r="AV16">
        <f t="shared" si="2"/>
        <v>1000000</v>
      </c>
      <c r="BB16" s="19" t="s">
        <v>38</v>
      </c>
      <c r="BC16" s="20">
        <v>68</v>
      </c>
      <c r="BD16" s="20">
        <v>1</v>
      </c>
      <c r="BE16" s="20">
        <v>42</v>
      </c>
      <c r="BF16" s="20">
        <v>7</v>
      </c>
      <c r="BG16" s="20">
        <v>58</v>
      </c>
      <c r="BH16" s="20">
        <v>1000000</v>
      </c>
      <c r="BR16" s="26">
        <v>1</v>
      </c>
      <c r="BS16" s="8">
        <f t="shared" si="3"/>
        <v>-5.3</v>
      </c>
      <c r="BT16" s="8">
        <f t="shared" si="5"/>
        <v>13.613718571108095</v>
      </c>
      <c r="BU16" s="8">
        <f t="shared" si="6"/>
        <v>16.913998147491125</v>
      </c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9"/>
    </row>
    <row r="17" spans="1:91" ht="18.600000000000001" thickBot="1" x14ac:dyDescent="0.4">
      <c r="A17">
        <v>13</v>
      </c>
      <c r="B17">
        <v>30</v>
      </c>
      <c r="C17">
        <f t="shared" si="7"/>
        <v>-20.2</v>
      </c>
      <c r="D17">
        <f t="shared" si="8"/>
        <v>33.200000000000003</v>
      </c>
      <c r="E17">
        <f t="shared" ref="E17:E80" si="17">STDEV(D15:D17)*10</f>
        <v>48.538644398047268</v>
      </c>
      <c r="F17" s="13">
        <f>AVERAGE($B$5:$B17)</f>
        <v>25</v>
      </c>
      <c r="G17" s="13">
        <f>AVERAGE($B18:$B$104)</f>
        <v>63.367816091954026</v>
      </c>
      <c r="H17" s="13">
        <f>MAX($B$5:$B17)</f>
        <v>30</v>
      </c>
      <c r="I17" s="13">
        <f>MAX($B18:$B$104)</f>
        <v>99</v>
      </c>
      <c r="J17" s="13">
        <f>MIN($B$5:$B17)</f>
        <v>20</v>
      </c>
      <c r="K17" s="13">
        <f>MIN($B18:$B$104)</f>
        <v>20</v>
      </c>
      <c r="L17" s="13">
        <f>STDEV($B$5:$B17)</f>
        <v>3.7416573867739413</v>
      </c>
      <c r="M17" s="13">
        <f>STDEV($B18:$B$104)</f>
        <v>33.224785838471504</v>
      </c>
      <c r="N17" s="13">
        <f>SLOPE($B$5:$B17,$A$5:$A17)</f>
        <v>3.2967032967032968E-2</v>
      </c>
      <c r="O17" s="13">
        <f>SLOPE($B18:$B$104,$A18:$A$104)</f>
        <v>1.1053801851716847</v>
      </c>
      <c r="P17" s="14">
        <f t="shared" si="9"/>
        <v>38.367816091954026</v>
      </c>
      <c r="Q17" s="14">
        <f t="shared" si="10"/>
        <v>69</v>
      </c>
      <c r="R17" s="14">
        <f t="shared" si="11"/>
        <v>0</v>
      </c>
      <c r="S17" s="14">
        <f t="shared" si="12"/>
        <v>29.483128451697564</v>
      </c>
      <c r="T17" s="14">
        <f t="shared" si="13"/>
        <v>1.0724131522046516</v>
      </c>
      <c r="V17">
        <f t="shared" si="14"/>
        <v>8</v>
      </c>
      <c r="W17">
        <f t="shared" si="4"/>
        <v>41</v>
      </c>
      <c r="X17">
        <f t="shared" si="4"/>
        <v>1</v>
      </c>
      <c r="Y17">
        <f t="shared" si="4"/>
        <v>78</v>
      </c>
      <c r="Z17">
        <f t="shared" si="4"/>
        <v>38</v>
      </c>
      <c r="AA17">
        <v>1000000</v>
      </c>
      <c r="AB17">
        <f t="shared" si="15"/>
        <v>-20.2</v>
      </c>
      <c r="AC17" t="str">
        <f t="shared" si="16"/>
        <v>valid</v>
      </c>
      <c r="AE17" s="19" t="s">
        <v>39</v>
      </c>
      <c r="AF17" s="20">
        <v>16</v>
      </c>
      <c r="AG17" s="20">
        <v>41</v>
      </c>
      <c r="AH17" s="20">
        <v>1</v>
      </c>
      <c r="AI17" s="20">
        <v>74</v>
      </c>
      <c r="AJ17" s="20">
        <v>40</v>
      </c>
      <c r="AK17" s="20">
        <v>1000000</v>
      </c>
      <c r="AQ17">
        <f t="shared" si="1"/>
        <v>66</v>
      </c>
      <c r="AR17">
        <f t="shared" si="0"/>
        <v>1</v>
      </c>
      <c r="AS17">
        <f t="shared" si="0"/>
        <v>42</v>
      </c>
      <c r="AT17">
        <f t="shared" si="0"/>
        <v>8</v>
      </c>
      <c r="AU17">
        <f t="shared" si="0"/>
        <v>42</v>
      </c>
      <c r="AV17">
        <f t="shared" si="2"/>
        <v>1000000</v>
      </c>
      <c r="BB17" s="19" t="s">
        <v>39</v>
      </c>
      <c r="BC17" s="20">
        <v>66</v>
      </c>
      <c r="BD17" s="20">
        <v>1</v>
      </c>
      <c r="BE17" s="20">
        <v>42</v>
      </c>
      <c r="BF17" s="20">
        <v>8</v>
      </c>
      <c r="BG17" s="20">
        <v>42</v>
      </c>
      <c r="BH17" s="20">
        <v>1000000</v>
      </c>
      <c r="BR17" s="26">
        <v>9</v>
      </c>
      <c r="BS17" s="8">
        <f t="shared" si="3"/>
        <v>-0.3</v>
      </c>
      <c r="BT17" s="8">
        <f t="shared" si="5"/>
        <v>10.583005244258366</v>
      </c>
      <c r="BU17" s="8">
        <f t="shared" si="6"/>
        <v>17.214335111567145</v>
      </c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9"/>
    </row>
    <row r="18" spans="1:91" ht="18.600000000000001" thickBot="1" x14ac:dyDescent="0.4">
      <c r="A18">
        <v>14</v>
      </c>
      <c r="B18">
        <v>30</v>
      </c>
      <c r="C18">
        <f t="shared" si="7"/>
        <v>-26.7</v>
      </c>
      <c r="D18">
        <f t="shared" si="8"/>
        <v>30.6</v>
      </c>
      <c r="E18">
        <f t="shared" si="17"/>
        <v>56.367839530474974</v>
      </c>
      <c r="F18" s="13">
        <f>AVERAGE($B$5:$B18)</f>
        <v>25.357142857142858</v>
      </c>
      <c r="G18" s="13">
        <f>AVERAGE($B19:$B$104)</f>
        <v>63.755813953488371</v>
      </c>
      <c r="H18" s="13">
        <f>MAX($B$5:$B18)</f>
        <v>30</v>
      </c>
      <c r="I18" s="13">
        <f>MAX($B19:$B$104)</f>
        <v>99</v>
      </c>
      <c r="J18" s="13">
        <f>MIN($B$5:$B18)</f>
        <v>20</v>
      </c>
      <c r="K18" s="13">
        <f>MIN($B19:$B$104)</f>
        <v>20</v>
      </c>
      <c r="L18" s="13">
        <f>STDEV($B$5:$B18)</f>
        <v>3.8352041938847594</v>
      </c>
      <c r="M18" s="13">
        <f>STDEV($B19:$B$104)</f>
        <v>33.220807103738508</v>
      </c>
      <c r="N18" s="13">
        <f>SLOPE($B$5:$B18,$A$5:$A18)</f>
        <v>0.16923076923076924</v>
      </c>
      <c r="O18" s="13">
        <f>SLOPE($B19:$B$104,$A19:$A$104)</f>
        <v>1.1170055191282602</v>
      </c>
      <c r="P18" s="14">
        <f t="shared" si="9"/>
        <v>38.39867109634551</v>
      </c>
      <c r="Q18" s="14">
        <f t="shared" si="10"/>
        <v>69</v>
      </c>
      <c r="R18" s="14">
        <f t="shared" si="11"/>
        <v>0</v>
      </c>
      <c r="S18" s="14">
        <f t="shared" si="12"/>
        <v>29.385602909853748</v>
      </c>
      <c r="T18" s="14">
        <f t="shared" si="13"/>
        <v>0.94777474989749089</v>
      </c>
      <c r="V18">
        <f t="shared" si="14"/>
        <v>10</v>
      </c>
      <c r="W18">
        <f t="shared" si="4"/>
        <v>41</v>
      </c>
      <c r="X18">
        <f t="shared" si="4"/>
        <v>1</v>
      </c>
      <c r="Y18">
        <f t="shared" si="4"/>
        <v>76</v>
      </c>
      <c r="Z18">
        <f t="shared" si="4"/>
        <v>25</v>
      </c>
      <c r="AA18">
        <v>1000000</v>
      </c>
      <c r="AB18">
        <f t="shared" si="15"/>
        <v>-26.7</v>
      </c>
      <c r="AC18" t="str">
        <f t="shared" si="16"/>
        <v>valid</v>
      </c>
      <c r="AE18" s="19" t="s">
        <v>40</v>
      </c>
      <c r="AF18" s="20">
        <v>17</v>
      </c>
      <c r="AG18" s="20">
        <v>41</v>
      </c>
      <c r="AH18" s="20">
        <v>1</v>
      </c>
      <c r="AI18" s="20">
        <v>72</v>
      </c>
      <c r="AJ18" s="20">
        <v>35</v>
      </c>
      <c r="AK18" s="20">
        <v>1000000</v>
      </c>
      <c r="AQ18">
        <f t="shared" si="1"/>
        <v>65</v>
      </c>
      <c r="AR18">
        <f t="shared" si="0"/>
        <v>1</v>
      </c>
      <c r="AS18">
        <f t="shared" si="0"/>
        <v>42</v>
      </c>
      <c r="AT18">
        <f t="shared" si="0"/>
        <v>10</v>
      </c>
      <c r="AU18">
        <f t="shared" si="0"/>
        <v>47</v>
      </c>
      <c r="AV18">
        <f t="shared" si="2"/>
        <v>1000000</v>
      </c>
      <c r="BB18" s="19" t="s">
        <v>40</v>
      </c>
      <c r="BC18" s="20">
        <v>65</v>
      </c>
      <c r="BD18" s="20">
        <v>1</v>
      </c>
      <c r="BE18" s="20">
        <v>42</v>
      </c>
      <c r="BF18" s="20">
        <v>10</v>
      </c>
      <c r="BG18" s="20">
        <v>47</v>
      </c>
      <c r="BH18" s="20">
        <v>1000000</v>
      </c>
      <c r="BR18" s="26">
        <v>2</v>
      </c>
      <c r="BS18" s="8">
        <f t="shared" si="3"/>
        <v>-0.3</v>
      </c>
      <c r="BT18" s="8">
        <f t="shared" si="5"/>
        <v>17.009801096230756</v>
      </c>
      <c r="BU18" s="8">
        <f t="shared" si="6"/>
        <v>2.8867513459481291</v>
      </c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9"/>
    </row>
    <row r="19" spans="1:91" ht="18.600000000000001" thickBot="1" x14ac:dyDescent="0.4">
      <c r="A19">
        <v>15</v>
      </c>
      <c r="B19">
        <v>24</v>
      </c>
      <c r="C19">
        <f t="shared" si="7"/>
        <v>5.3</v>
      </c>
      <c r="D19">
        <f t="shared" si="8"/>
        <v>32.6</v>
      </c>
      <c r="E19">
        <f t="shared" si="17"/>
        <v>13.613718571108095</v>
      </c>
      <c r="F19" s="13">
        <f>AVERAGE($B$5:$B19)</f>
        <v>25.266666666666666</v>
      </c>
      <c r="G19" s="13">
        <f>AVERAGE($B20:$B$104)</f>
        <v>64.223529411764702</v>
      </c>
      <c r="H19" s="13">
        <f>MAX($B$5:$B19)</f>
        <v>30</v>
      </c>
      <c r="I19" s="13">
        <f>MAX($B20:$B$104)</f>
        <v>99</v>
      </c>
      <c r="J19" s="13">
        <f>MIN($B$5:$B19)</f>
        <v>20</v>
      </c>
      <c r="K19" s="13">
        <f>MIN($B20:$B$104)</f>
        <v>20</v>
      </c>
      <c r="L19" s="13">
        <f>STDEV($B$5:$B19)</f>
        <v>3.7122705155945086</v>
      </c>
      <c r="M19" s="13">
        <f>STDEV($B20:$B$104)</f>
        <v>33.131906816537438</v>
      </c>
      <c r="N19" s="13">
        <f>SLOPE($B$5:$B19,$A$5:$A19)</f>
        <v>0.10357142857142858</v>
      </c>
      <c r="O19" s="13">
        <f>SLOPE($B20:$B$104,$A20:$A$104)</f>
        <v>1.1234903263631033</v>
      </c>
      <c r="P19" s="14">
        <f t="shared" si="9"/>
        <v>38.956862745098036</v>
      </c>
      <c r="Q19" s="14">
        <f t="shared" si="10"/>
        <v>69</v>
      </c>
      <c r="R19" s="14">
        <f t="shared" si="11"/>
        <v>0</v>
      </c>
      <c r="S19" s="14">
        <f t="shared" si="12"/>
        <v>29.41963630094293</v>
      </c>
      <c r="T19" s="14">
        <f t="shared" si="13"/>
        <v>1.0199188977916747</v>
      </c>
      <c r="V19">
        <f t="shared" si="14"/>
        <v>13</v>
      </c>
      <c r="W19">
        <f t="shared" si="4"/>
        <v>41</v>
      </c>
      <c r="X19">
        <f t="shared" si="4"/>
        <v>1</v>
      </c>
      <c r="Y19">
        <f t="shared" si="4"/>
        <v>77</v>
      </c>
      <c r="Z19">
        <f t="shared" si="4"/>
        <v>31</v>
      </c>
      <c r="AA19">
        <v>1000000</v>
      </c>
      <c r="AB19">
        <f t="shared" si="15"/>
        <v>5.3</v>
      </c>
      <c r="AC19" t="str">
        <f t="shared" si="16"/>
        <v>valid</v>
      </c>
      <c r="AE19" s="19" t="s">
        <v>41</v>
      </c>
      <c r="AF19" s="20">
        <v>19</v>
      </c>
      <c r="AG19" s="20">
        <v>41</v>
      </c>
      <c r="AH19" s="20">
        <v>1</v>
      </c>
      <c r="AI19" s="20">
        <v>73</v>
      </c>
      <c r="AJ19" s="20">
        <v>34</v>
      </c>
      <c r="AK19" s="20">
        <v>1000000</v>
      </c>
      <c r="AQ19">
        <f t="shared" si="1"/>
        <v>63</v>
      </c>
      <c r="AR19">
        <f t="shared" si="0"/>
        <v>1</v>
      </c>
      <c r="AS19">
        <f t="shared" si="0"/>
        <v>42</v>
      </c>
      <c r="AT19">
        <f t="shared" si="0"/>
        <v>9</v>
      </c>
      <c r="AU19">
        <f t="shared" si="0"/>
        <v>48</v>
      </c>
      <c r="AV19">
        <f t="shared" si="2"/>
        <v>1000000</v>
      </c>
      <c r="BB19" s="19" t="s">
        <v>41</v>
      </c>
      <c r="BC19" s="20">
        <v>63</v>
      </c>
      <c r="BD19" s="20">
        <v>1</v>
      </c>
      <c r="BE19" s="20">
        <v>42</v>
      </c>
      <c r="BF19" s="20">
        <v>9</v>
      </c>
      <c r="BG19" s="20">
        <v>48</v>
      </c>
      <c r="BH19" s="20">
        <v>1000000</v>
      </c>
      <c r="BR19" s="26">
        <v>3</v>
      </c>
      <c r="BS19" s="8">
        <f t="shared" si="3"/>
        <v>0.7</v>
      </c>
      <c r="BT19" s="8">
        <f t="shared" si="5"/>
        <v>17.243356208503414</v>
      </c>
      <c r="BU19" s="8">
        <f t="shared" si="6"/>
        <v>0.57735026918962573</v>
      </c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9"/>
    </row>
    <row r="20" spans="1:91" ht="18.600000000000001" thickBot="1" x14ac:dyDescent="0.4">
      <c r="A20">
        <v>16</v>
      </c>
      <c r="B20">
        <v>30</v>
      </c>
      <c r="C20">
        <f t="shared" si="7"/>
        <v>0.3</v>
      </c>
      <c r="D20">
        <f t="shared" si="8"/>
        <v>31</v>
      </c>
      <c r="E20">
        <f t="shared" si="17"/>
        <v>10.583005244258366</v>
      </c>
      <c r="F20" s="13">
        <f>AVERAGE($B$5:$B20)</f>
        <v>25.5625</v>
      </c>
      <c r="G20" s="13">
        <f>AVERAGE($B21:$B$104)</f>
        <v>64.63095238095238</v>
      </c>
      <c r="H20" s="13">
        <f>MAX($B$5:$B20)</f>
        <v>30</v>
      </c>
      <c r="I20" s="13">
        <f>MAX($B21:$B$104)</f>
        <v>99</v>
      </c>
      <c r="J20" s="13">
        <f>MIN($B$5:$B20)</f>
        <v>20</v>
      </c>
      <c r="K20" s="13">
        <f>MIN($B21:$B$104)</f>
        <v>20</v>
      </c>
      <c r="L20" s="13">
        <f>STDEV($B$5:$B20)</f>
        <v>3.7765725201563387</v>
      </c>
      <c r="M20" s="13">
        <f>STDEV($B21:$B$104)</f>
        <v>33.115999031482154</v>
      </c>
      <c r="N20" s="13">
        <f>SLOPE($B$5:$B20,$A$5:$A20)</f>
        <v>0.18970588235294117</v>
      </c>
      <c r="O20" s="13">
        <f>SLOPE($B21:$B$104,$A21:$A$104)</f>
        <v>1.1346461476156726</v>
      </c>
      <c r="P20" s="14">
        <f t="shared" si="9"/>
        <v>39.06845238095238</v>
      </c>
      <c r="Q20" s="14">
        <f t="shared" si="10"/>
        <v>69</v>
      </c>
      <c r="R20" s="14">
        <f t="shared" si="11"/>
        <v>0</v>
      </c>
      <c r="S20" s="14">
        <f t="shared" si="12"/>
        <v>29.339426511325815</v>
      </c>
      <c r="T20" s="14">
        <f t="shared" si="13"/>
        <v>0.94494026526273145</v>
      </c>
      <c r="V20">
        <f t="shared" si="14"/>
        <v>14</v>
      </c>
      <c r="W20">
        <f t="shared" si="4"/>
        <v>41</v>
      </c>
      <c r="X20">
        <f t="shared" si="4"/>
        <v>1</v>
      </c>
      <c r="Y20">
        <f t="shared" si="4"/>
        <v>75</v>
      </c>
      <c r="Z20">
        <f t="shared" si="4"/>
        <v>24</v>
      </c>
      <c r="AA20">
        <v>1000000</v>
      </c>
      <c r="AB20">
        <f t="shared" si="15"/>
        <v>0.3</v>
      </c>
      <c r="AC20" t="str">
        <f t="shared" si="16"/>
        <v>valid</v>
      </c>
      <c r="AE20" s="19" t="s">
        <v>42</v>
      </c>
      <c r="AF20" s="20">
        <v>21</v>
      </c>
      <c r="AG20" s="20">
        <v>41</v>
      </c>
      <c r="AH20" s="20">
        <v>1</v>
      </c>
      <c r="AI20" s="20">
        <v>71</v>
      </c>
      <c r="AJ20" s="20">
        <v>42</v>
      </c>
      <c r="AK20" s="20">
        <v>1000000</v>
      </c>
      <c r="AQ20">
        <f t="shared" si="1"/>
        <v>61</v>
      </c>
      <c r="AR20">
        <f t="shared" si="0"/>
        <v>1</v>
      </c>
      <c r="AS20">
        <f t="shared" si="0"/>
        <v>42</v>
      </c>
      <c r="AT20">
        <f t="shared" si="0"/>
        <v>11</v>
      </c>
      <c r="AU20">
        <f t="shared" si="0"/>
        <v>40</v>
      </c>
      <c r="AV20">
        <f t="shared" si="2"/>
        <v>1000000</v>
      </c>
      <c r="BB20" s="19" t="s">
        <v>42</v>
      </c>
      <c r="BC20" s="20">
        <v>61</v>
      </c>
      <c r="BD20" s="20">
        <v>1</v>
      </c>
      <c r="BE20" s="20">
        <v>42</v>
      </c>
      <c r="BF20" s="20">
        <v>11</v>
      </c>
      <c r="BG20" s="20">
        <v>40</v>
      </c>
      <c r="BH20" s="20">
        <v>1000000</v>
      </c>
      <c r="BR20" s="26">
        <v>6</v>
      </c>
      <c r="BS20" s="8">
        <f t="shared" si="3"/>
        <v>-1.3</v>
      </c>
      <c r="BT20" s="8">
        <f t="shared" si="5"/>
        <v>6.1101009266077657</v>
      </c>
      <c r="BU20" s="8">
        <f t="shared" si="6"/>
        <v>1</v>
      </c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9"/>
    </row>
    <row r="21" spans="1:91" ht="18.600000000000001" thickBot="1" x14ac:dyDescent="0.4">
      <c r="A21">
        <v>17</v>
      </c>
      <c r="B21">
        <v>20</v>
      </c>
      <c r="C21">
        <f t="shared" si="7"/>
        <v>0.3</v>
      </c>
      <c r="D21">
        <f t="shared" si="8"/>
        <v>34.4</v>
      </c>
      <c r="E21">
        <f t="shared" si="17"/>
        <v>17.009801096230756</v>
      </c>
      <c r="F21" s="13">
        <f>AVERAGE($B$5:$B21)</f>
        <v>25.235294117647058</v>
      </c>
      <c r="G21" s="13">
        <f>AVERAGE($B22:$B$104)</f>
        <v>65.168674698795186</v>
      </c>
      <c r="H21" s="13">
        <f>MAX($B$5:$B21)</f>
        <v>30</v>
      </c>
      <c r="I21" s="13">
        <f>MAX($B22:$B$104)</f>
        <v>99</v>
      </c>
      <c r="J21" s="13">
        <f>MIN($B$5:$B21)</f>
        <v>20</v>
      </c>
      <c r="K21" s="13">
        <f>MIN($B22:$B$104)</f>
        <v>20</v>
      </c>
      <c r="L21" s="13">
        <f>STDEV($B$5:$B21)</f>
        <v>3.897585979883996</v>
      </c>
      <c r="M21" s="13">
        <f>STDEV($B22:$B$104)</f>
        <v>32.946304902959035</v>
      </c>
      <c r="N21" s="13">
        <f>SLOPE($B$5:$B21,$A$5:$A21)</f>
        <v>4.9019607843137254E-2</v>
      </c>
      <c r="O21" s="13">
        <f>SLOPE($B22:$B$104,$A22:$A$104)</f>
        <v>1.1368120565887243</v>
      </c>
      <c r="P21" s="14">
        <f t="shared" si="9"/>
        <v>39.933380581148128</v>
      </c>
      <c r="Q21" s="14">
        <f t="shared" si="10"/>
        <v>69</v>
      </c>
      <c r="R21" s="14">
        <f t="shared" si="11"/>
        <v>0</v>
      </c>
      <c r="S21" s="14">
        <f t="shared" si="12"/>
        <v>29.04871892307504</v>
      </c>
      <c r="T21" s="14">
        <f t="shared" si="13"/>
        <v>1.087792448745587</v>
      </c>
      <c r="V21">
        <f t="shared" si="14"/>
        <v>16</v>
      </c>
      <c r="W21">
        <f t="shared" si="4"/>
        <v>41</v>
      </c>
      <c r="X21">
        <f t="shared" si="4"/>
        <v>1</v>
      </c>
      <c r="Y21">
        <f t="shared" si="4"/>
        <v>74</v>
      </c>
      <c r="Z21">
        <f t="shared" si="4"/>
        <v>40</v>
      </c>
      <c r="AA21">
        <v>1000000</v>
      </c>
      <c r="AB21">
        <f t="shared" si="15"/>
        <v>0.3</v>
      </c>
      <c r="AC21" t="str">
        <f t="shared" si="16"/>
        <v>valid</v>
      </c>
      <c r="AE21" s="19" t="s">
        <v>43</v>
      </c>
      <c r="AF21" s="20">
        <v>24</v>
      </c>
      <c r="AG21" s="20">
        <v>41</v>
      </c>
      <c r="AH21" s="20">
        <v>1</v>
      </c>
      <c r="AI21" s="20">
        <v>70</v>
      </c>
      <c r="AJ21" s="20">
        <v>59</v>
      </c>
      <c r="AK21" s="20">
        <v>1000000</v>
      </c>
      <c r="AQ21">
        <f t="shared" si="1"/>
        <v>58</v>
      </c>
      <c r="AR21">
        <f t="shared" si="0"/>
        <v>1</v>
      </c>
      <c r="AS21">
        <f t="shared" si="0"/>
        <v>42</v>
      </c>
      <c r="AT21">
        <f t="shared" si="0"/>
        <v>12</v>
      </c>
      <c r="AU21">
        <f t="shared" si="0"/>
        <v>23</v>
      </c>
      <c r="AV21">
        <f t="shared" si="2"/>
        <v>1000000</v>
      </c>
      <c r="BB21" s="19" t="s">
        <v>43</v>
      </c>
      <c r="BC21" s="20">
        <v>58</v>
      </c>
      <c r="BD21" s="20">
        <v>1</v>
      </c>
      <c r="BE21" s="20">
        <v>42</v>
      </c>
      <c r="BF21" s="20">
        <v>12</v>
      </c>
      <c r="BG21" s="20">
        <v>23</v>
      </c>
      <c r="BH21" s="20">
        <v>1000000</v>
      </c>
      <c r="BR21" s="26">
        <v>10</v>
      </c>
      <c r="BS21" s="8">
        <f t="shared" si="3"/>
        <v>-0.3</v>
      </c>
      <c r="BT21" s="8">
        <f t="shared" si="5"/>
        <v>10.583005244258366</v>
      </c>
      <c r="BU21" s="8">
        <f t="shared" si="6"/>
        <v>1</v>
      </c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9"/>
    </row>
    <row r="22" spans="1:91" ht="18.600000000000001" thickBot="1" x14ac:dyDescent="0.4">
      <c r="A22">
        <v>18</v>
      </c>
      <c r="B22">
        <v>29</v>
      </c>
      <c r="C22">
        <f t="shared" si="7"/>
        <v>-0.7</v>
      </c>
      <c r="D22">
        <f t="shared" si="8"/>
        <v>33.200000000000003</v>
      </c>
      <c r="E22">
        <f t="shared" si="17"/>
        <v>17.243356208503414</v>
      </c>
      <c r="F22" s="13">
        <f>AVERAGE($B$5:$B22)</f>
        <v>25.444444444444443</v>
      </c>
      <c r="G22" s="13">
        <f>AVERAGE($B23:$B$104)</f>
        <v>65.609756097560975</v>
      </c>
      <c r="H22" s="13">
        <f>MAX($B$5:$B22)</f>
        <v>30</v>
      </c>
      <c r="I22" s="13">
        <f>MAX($B23:$B$104)</f>
        <v>99</v>
      </c>
      <c r="J22" s="13">
        <f>MIN($B$5:$B22)</f>
        <v>20</v>
      </c>
      <c r="K22" s="13">
        <f>MIN($B23:$B$104)</f>
        <v>20</v>
      </c>
      <c r="L22" s="13">
        <f>STDEV($B$5:$B22)</f>
        <v>3.8839370901523993</v>
      </c>
      <c r="M22" s="13">
        <f>STDEV($B23:$B$104)</f>
        <v>32.901557656683572</v>
      </c>
      <c r="N22" s="13">
        <f>SLOPE($B$5:$B22,$A$5:$A22)</f>
        <v>0.10732714138286893</v>
      </c>
      <c r="O22" s="13">
        <f>SLOPE($B23:$B$104,$A23:$A$104)</f>
        <v>1.1462435106278777</v>
      </c>
      <c r="P22" s="14">
        <f t="shared" si="9"/>
        <v>40.165311653116532</v>
      </c>
      <c r="Q22" s="14">
        <f t="shared" si="10"/>
        <v>69</v>
      </c>
      <c r="R22" s="14">
        <f t="shared" si="11"/>
        <v>0</v>
      </c>
      <c r="S22" s="14">
        <f t="shared" si="12"/>
        <v>29.017620566531171</v>
      </c>
      <c r="T22" s="14">
        <f t="shared" si="13"/>
        <v>1.0389163692450087</v>
      </c>
      <c r="V22">
        <f t="shared" si="14"/>
        <v>17</v>
      </c>
      <c r="W22">
        <f t="shared" si="4"/>
        <v>41</v>
      </c>
      <c r="X22">
        <f t="shared" si="4"/>
        <v>1</v>
      </c>
      <c r="Y22">
        <f t="shared" si="4"/>
        <v>72</v>
      </c>
      <c r="Z22">
        <f t="shared" si="4"/>
        <v>35</v>
      </c>
      <c r="AA22">
        <v>1000000</v>
      </c>
      <c r="AB22">
        <f t="shared" si="15"/>
        <v>-0.7</v>
      </c>
      <c r="AC22" t="str">
        <f t="shared" si="16"/>
        <v>valid</v>
      </c>
      <c r="AE22" s="19" t="s">
        <v>44</v>
      </c>
      <c r="AF22" s="20">
        <v>27</v>
      </c>
      <c r="AG22" s="20">
        <v>41</v>
      </c>
      <c r="AH22" s="20">
        <v>1</v>
      </c>
      <c r="AI22" s="20">
        <v>69</v>
      </c>
      <c r="AJ22" s="20">
        <v>66</v>
      </c>
      <c r="AK22" s="20">
        <v>1000000</v>
      </c>
      <c r="AQ22">
        <f t="shared" si="1"/>
        <v>55</v>
      </c>
      <c r="AR22">
        <f t="shared" si="0"/>
        <v>1</v>
      </c>
      <c r="AS22">
        <f t="shared" si="0"/>
        <v>42</v>
      </c>
      <c r="AT22">
        <f t="shared" si="0"/>
        <v>13</v>
      </c>
      <c r="AU22">
        <f t="shared" si="0"/>
        <v>16</v>
      </c>
      <c r="AV22">
        <f t="shared" si="2"/>
        <v>1000000</v>
      </c>
      <c r="BB22" s="19" t="s">
        <v>44</v>
      </c>
      <c r="BC22" s="20">
        <v>55</v>
      </c>
      <c r="BD22" s="20">
        <v>1</v>
      </c>
      <c r="BE22" s="20">
        <v>42</v>
      </c>
      <c r="BF22" s="20">
        <v>13</v>
      </c>
      <c r="BG22" s="20">
        <v>16</v>
      </c>
      <c r="BH22" s="20">
        <v>1000000</v>
      </c>
      <c r="BR22" s="26">
        <v>1</v>
      </c>
      <c r="BS22" s="8">
        <f t="shared" si="3"/>
        <v>-0.3</v>
      </c>
      <c r="BT22" s="8">
        <f t="shared" si="5"/>
        <v>27.736858750286288</v>
      </c>
      <c r="BU22" s="8">
        <f t="shared" si="6"/>
        <v>0.57735026918962584</v>
      </c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9"/>
    </row>
    <row r="23" spans="1:91" ht="18.600000000000001" thickBot="1" x14ac:dyDescent="0.4">
      <c r="A23">
        <v>19</v>
      </c>
      <c r="B23">
        <v>27</v>
      </c>
      <c r="C23">
        <f t="shared" si="7"/>
        <v>1.3</v>
      </c>
      <c r="D23">
        <f t="shared" si="8"/>
        <v>33.6</v>
      </c>
      <c r="E23">
        <f t="shared" si="17"/>
        <v>6.1101009266077657</v>
      </c>
      <c r="F23" s="13">
        <f>AVERAGE($B$5:$B23)</f>
        <v>25.526315789473685</v>
      </c>
      <c r="G23" s="13">
        <f>AVERAGE($B24:$B$104)</f>
        <v>66.086419753086417</v>
      </c>
      <c r="H23" s="13">
        <f>MAX($B$5:$B23)</f>
        <v>30</v>
      </c>
      <c r="I23" s="13">
        <f>MAX($B24:$B$104)</f>
        <v>99</v>
      </c>
      <c r="J23" s="13">
        <f>MIN($B$5:$B23)</f>
        <v>20</v>
      </c>
      <c r="K23" s="13">
        <f>MIN($B24:$B$104)</f>
        <v>20</v>
      </c>
      <c r="L23" s="13">
        <f>STDEV($B$5:$B23)</f>
        <v>3.7913413201462043</v>
      </c>
      <c r="M23" s="13">
        <f>STDEV($B24:$B$104)</f>
        <v>32.820419532230311</v>
      </c>
      <c r="N23" s="13">
        <f>SLOPE($B$5:$B23,$A$5:$A23)</f>
        <v>0.11578947368421053</v>
      </c>
      <c r="O23" s="13">
        <f>SLOPE($B24:$B$104,$A24:$A$104)</f>
        <v>1.1534778681120137</v>
      </c>
      <c r="P23" s="14">
        <f t="shared" si="9"/>
        <v>40.560103963612733</v>
      </c>
      <c r="Q23" s="14">
        <f t="shared" si="10"/>
        <v>69</v>
      </c>
      <c r="R23" s="14">
        <f t="shared" si="11"/>
        <v>0</v>
      </c>
      <c r="S23" s="14">
        <f t="shared" si="12"/>
        <v>29.029078212084105</v>
      </c>
      <c r="T23" s="14">
        <f t="shared" si="13"/>
        <v>1.0376883944278033</v>
      </c>
      <c r="V23">
        <f t="shared" si="14"/>
        <v>19</v>
      </c>
      <c r="W23">
        <f t="shared" si="4"/>
        <v>41</v>
      </c>
      <c r="X23">
        <f t="shared" si="4"/>
        <v>1</v>
      </c>
      <c r="Y23">
        <f t="shared" si="4"/>
        <v>73</v>
      </c>
      <c r="Z23">
        <f t="shared" si="4"/>
        <v>34</v>
      </c>
      <c r="AA23">
        <v>1000000</v>
      </c>
      <c r="AB23">
        <f t="shared" si="15"/>
        <v>1.3</v>
      </c>
      <c r="AC23" t="str">
        <f t="shared" si="16"/>
        <v>valid</v>
      </c>
      <c r="AE23" s="19" t="s">
        <v>45</v>
      </c>
      <c r="AF23" s="20">
        <v>28</v>
      </c>
      <c r="AG23" s="20">
        <v>41</v>
      </c>
      <c r="AH23" s="20">
        <v>1</v>
      </c>
      <c r="AI23" s="20">
        <v>68</v>
      </c>
      <c r="AJ23" s="20">
        <v>55</v>
      </c>
      <c r="AK23" s="20">
        <v>1000000</v>
      </c>
      <c r="AQ23">
        <f t="shared" si="1"/>
        <v>54</v>
      </c>
      <c r="AR23">
        <f t="shared" si="0"/>
        <v>1</v>
      </c>
      <c r="AS23">
        <f t="shared" si="0"/>
        <v>42</v>
      </c>
      <c r="AT23">
        <f t="shared" si="0"/>
        <v>14</v>
      </c>
      <c r="AU23">
        <f t="shared" si="0"/>
        <v>27</v>
      </c>
      <c r="AV23">
        <f t="shared" si="2"/>
        <v>1000000</v>
      </c>
      <c r="BB23" s="19" t="s">
        <v>45</v>
      </c>
      <c r="BC23" s="20">
        <v>54</v>
      </c>
      <c r="BD23" s="20">
        <v>1</v>
      </c>
      <c r="BE23" s="20">
        <v>42</v>
      </c>
      <c r="BF23" s="20">
        <v>14</v>
      </c>
      <c r="BG23" s="20">
        <v>27</v>
      </c>
      <c r="BH23" s="20">
        <v>1000000</v>
      </c>
      <c r="BR23" s="26">
        <v>7</v>
      </c>
      <c r="BS23" s="8">
        <f t="shared" si="3"/>
        <v>-0.3</v>
      </c>
      <c r="BT23" s="8">
        <f t="shared" si="5"/>
        <v>28.589042189855395</v>
      </c>
      <c r="BU23" s="8">
        <f t="shared" si="6"/>
        <v>0</v>
      </c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9"/>
    </row>
    <row r="24" spans="1:91" ht="18.600000000000001" thickBot="1" x14ac:dyDescent="0.4">
      <c r="A24">
        <v>20</v>
      </c>
      <c r="B24">
        <v>23</v>
      </c>
      <c r="C24">
        <f t="shared" si="7"/>
        <v>0.3</v>
      </c>
      <c r="D24">
        <f t="shared" si="8"/>
        <v>35.200000000000003</v>
      </c>
      <c r="E24">
        <f t="shared" si="17"/>
        <v>10.583005244258366</v>
      </c>
      <c r="F24" s="13">
        <f>AVERAGE($B$5:$B24)</f>
        <v>25.4</v>
      </c>
      <c r="G24" s="13">
        <f>AVERAGE($B25:$B$104)</f>
        <v>66.625</v>
      </c>
      <c r="H24" s="13">
        <f>MAX($B$5:$B24)</f>
        <v>30</v>
      </c>
      <c r="I24" s="13">
        <f>MAX($B25:$B$104)</f>
        <v>99</v>
      </c>
      <c r="J24" s="13">
        <f>MIN($B$5:$B24)</f>
        <v>20</v>
      </c>
      <c r="K24" s="13">
        <f>MIN($B25:$B$104)</f>
        <v>20</v>
      </c>
      <c r="L24" s="13">
        <f>STDEV($B$5:$B24)</f>
        <v>3.7332080179469131</v>
      </c>
      <c r="M24" s="13">
        <f>STDEV($B25:$B$104)</f>
        <v>32.665305017690166</v>
      </c>
      <c r="N24" s="13">
        <f>SLOPE($B$5:$B24,$A$5:$A24)</f>
        <v>6.3157894736842107E-2</v>
      </c>
      <c r="O24" s="13">
        <f>SLOPE($B25:$B$104,$A25:$A$104)</f>
        <v>1.156375996249414</v>
      </c>
      <c r="P24" s="14">
        <f t="shared" si="9"/>
        <v>41.225000000000001</v>
      </c>
      <c r="Q24" s="14">
        <f t="shared" si="10"/>
        <v>69</v>
      </c>
      <c r="R24" s="14">
        <f t="shared" si="11"/>
        <v>0</v>
      </c>
      <c r="S24" s="14">
        <f t="shared" si="12"/>
        <v>28.932096999743251</v>
      </c>
      <c r="T24" s="14">
        <f t="shared" si="13"/>
        <v>1.0932181015125719</v>
      </c>
      <c r="V24">
        <f t="shared" si="14"/>
        <v>21</v>
      </c>
      <c r="W24">
        <f t="shared" si="4"/>
        <v>41</v>
      </c>
      <c r="X24">
        <f t="shared" si="4"/>
        <v>1</v>
      </c>
      <c r="Y24">
        <f t="shared" si="4"/>
        <v>71</v>
      </c>
      <c r="Z24">
        <f t="shared" si="4"/>
        <v>42</v>
      </c>
      <c r="AA24">
        <v>1000000</v>
      </c>
      <c r="AB24">
        <f t="shared" si="15"/>
        <v>0.3</v>
      </c>
      <c r="AC24" t="str">
        <f t="shared" si="16"/>
        <v>valid</v>
      </c>
      <c r="AE24" s="19" t="s">
        <v>46</v>
      </c>
      <c r="AF24" s="20">
        <v>31</v>
      </c>
      <c r="AG24" s="20">
        <v>41</v>
      </c>
      <c r="AH24" s="20">
        <v>1</v>
      </c>
      <c r="AI24" s="20">
        <v>67</v>
      </c>
      <c r="AJ24" s="20">
        <v>69</v>
      </c>
      <c r="AK24" s="20">
        <v>1000000</v>
      </c>
      <c r="AQ24">
        <f t="shared" si="1"/>
        <v>51</v>
      </c>
      <c r="AR24">
        <f t="shared" si="0"/>
        <v>1</v>
      </c>
      <c r="AS24">
        <f t="shared" si="0"/>
        <v>42</v>
      </c>
      <c r="AT24">
        <f t="shared" si="0"/>
        <v>15</v>
      </c>
      <c r="AU24">
        <f t="shared" si="0"/>
        <v>13</v>
      </c>
      <c r="AV24">
        <f t="shared" si="2"/>
        <v>1000000</v>
      </c>
      <c r="BB24" s="19" t="s">
        <v>46</v>
      </c>
      <c r="BC24" s="20">
        <v>51</v>
      </c>
      <c r="BD24" s="20">
        <v>1</v>
      </c>
      <c r="BE24" s="20">
        <v>42</v>
      </c>
      <c r="BF24" s="20">
        <v>15</v>
      </c>
      <c r="BG24" s="20">
        <v>13</v>
      </c>
      <c r="BH24" s="20">
        <v>1000000</v>
      </c>
      <c r="BR24" s="26">
        <v>19</v>
      </c>
      <c r="BS24" s="8">
        <f t="shared" si="3"/>
        <v>-0.3</v>
      </c>
      <c r="BT24" s="8">
        <f t="shared" si="5"/>
        <v>11.718930554164611</v>
      </c>
      <c r="BU24" s="8">
        <f t="shared" si="6"/>
        <v>0</v>
      </c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9"/>
    </row>
    <row r="25" spans="1:91" ht="18.600000000000001" thickBot="1" x14ac:dyDescent="0.4">
      <c r="A25">
        <v>21</v>
      </c>
      <c r="B25">
        <v>21</v>
      </c>
      <c r="C25">
        <f t="shared" si="7"/>
        <v>0.3</v>
      </c>
      <c r="D25">
        <f t="shared" si="8"/>
        <v>39</v>
      </c>
      <c r="E25">
        <f t="shared" si="17"/>
        <v>27.736858750286288</v>
      </c>
      <c r="F25" s="13">
        <f>AVERAGE($B$5:$B25)</f>
        <v>25.19047619047619</v>
      </c>
      <c r="G25" s="13">
        <f>AVERAGE($B26:$B$104)</f>
        <v>67.202531645569621</v>
      </c>
      <c r="H25" s="13">
        <f>MAX($B$5:$B25)</f>
        <v>30</v>
      </c>
      <c r="I25" s="13">
        <f>MAX($B26:$B$104)</f>
        <v>99</v>
      </c>
      <c r="J25" s="13">
        <f>MIN($B$5:$B25)</f>
        <v>20</v>
      </c>
      <c r="K25" s="13">
        <f>MIN($B26:$B$104)</f>
        <v>20</v>
      </c>
      <c r="L25" s="13">
        <f>STDEV($B$5:$B25)</f>
        <v>3.7632306283172134</v>
      </c>
      <c r="M25" s="13">
        <f>STDEV($B26:$B$104)</f>
        <v>32.460382064372126</v>
      </c>
      <c r="N25" s="13">
        <f>SLOPE($B$5:$B25,$A$5:$A25)</f>
        <v>-2.5974025974025974E-3</v>
      </c>
      <c r="O25" s="13">
        <f>SLOPE($B26:$B$104,$A26:$A$104)</f>
        <v>1.1564264849074977</v>
      </c>
      <c r="P25" s="14">
        <f t="shared" si="9"/>
        <v>42.012055455093432</v>
      </c>
      <c r="Q25" s="14">
        <f t="shared" si="10"/>
        <v>69</v>
      </c>
      <c r="R25" s="14">
        <f t="shared" si="11"/>
        <v>0</v>
      </c>
      <c r="S25" s="14">
        <f t="shared" si="12"/>
        <v>28.697151436054913</v>
      </c>
      <c r="T25" s="14">
        <f t="shared" si="13"/>
        <v>1.1590238875049002</v>
      </c>
      <c r="V25">
        <f t="shared" si="14"/>
        <v>24</v>
      </c>
      <c r="W25">
        <f t="shared" si="4"/>
        <v>41</v>
      </c>
      <c r="X25">
        <f t="shared" si="4"/>
        <v>1</v>
      </c>
      <c r="Y25">
        <f t="shared" si="4"/>
        <v>70</v>
      </c>
      <c r="Z25">
        <f t="shared" si="4"/>
        <v>59</v>
      </c>
      <c r="AA25">
        <v>1000000</v>
      </c>
      <c r="AB25">
        <f t="shared" si="15"/>
        <v>0.3</v>
      </c>
      <c r="AC25" t="str">
        <f t="shared" si="16"/>
        <v>valid</v>
      </c>
      <c r="AE25" s="19" t="s">
        <v>47</v>
      </c>
      <c r="AF25" s="20">
        <v>32</v>
      </c>
      <c r="AG25" s="20">
        <v>41</v>
      </c>
      <c r="AH25" s="20">
        <v>1</v>
      </c>
      <c r="AI25" s="20">
        <v>66</v>
      </c>
      <c r="AJ25" s="20">
        <v>70</v>
      </c>
      <c r="AK25" s="20">
        <v>1000000</v>
      </c>
      <c r="AQ25">
        <f t="shared" si="1"/>
        <v>50</v>
      </c>
      <c r="AR25">
        <f t="shared" si="0"/>
        <v>1</v>
      </c>
      <c r="AS25">
        <f t="shared" si="0"/>
        <v>42</v>
      </c>
      <c r="AT25">
        <f t="shared" si="0"/>
        <v>16</v>
      </c>
      <c r="AU25">
        <f t="shared" si="0"/>
        <v>12</v>
      </c>
      <c r="AV25">
        <f t="shared" si="2"/>
        <v>1000000</v>
      </c>
      <c r="BB25" s="19" t="s">
        <v>47</v>
      </c>
      <c r="BC25" s="20">
        <v>50</v>
      </c>
      <c r="BD25" s="20">
        <v>1</v>
      </c>
      <c r="BE25" s="20">
        <v>42</v>
      </c>
      <c r="BF25" s="20">
        <v>16</v>
      </c>
      <c r="BG25" s="20">
        <v>12</v>
      </c>
      <c r="BH25" s="20">
        <v>1000000</v>
      </c>
      <c r="BR25" s="26">
        <v>1</v>
      </c>
      <c r="BS25" s="8">
        <f t="shared" si="3"/>
        <v>-0.3</v>
      </c>
      <c r="BT25" s="8">
        <f t="shared" si="5"/>
        <v>16.370705543744876</v>
      </c>
      <c r="BU25" s="8">
        <f t="shared" si="6"/>
        <v>0</v>
      </c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9"/>
    </row>
    <row r="26" spans="1:91" ht="18.600000000000001" thickBot="1" x14ac:dyDescent="0.4">
      <c r="A26">
        <v>22</v>
      </c>
      <c r="B26">
        <v>23</v>
      </c>
      <c r="C26">
        <f t="shared" si="7"/>
        <v>0.3</v>
      </c>
      <c r="D26">
        <f t="shared" si="8"/>
        <v>40.799999999999997</v>
      </c>
      <c r="E26">
        <f t="shared" si="17"/>
        <v>28.589042189855395</v>
      </c>
      <c r="F26" s="13">
        <f>AVERAGE($B$5:$B26)</f>
        <v>25.09090909090909</v>
      </c>
      <c r="G26" s="13">
        <f>AVERAGE($B27:$B$104)</f>
        <v>67.769230769230774</v>
      </c>
      <c r="H26" s="13">
        <f>MAX($B$5:$B26)</f>
        <v>30</v>
      </c>
      <c r="I26" s="13">
        <f>MAX($B27:$B$104)</f>
        <v>99</v>
      </c>
      <c r="J26" s="13">
        <f>MIN($B$5:$B26)</f>
        <v>20</v>
      </c>
      <c r="K26" s="13">
        <f>MIN($B27:$B$104)</f>
        <v>20</v>
      </c>
      <c r="L26" s="13">
        <f>STDEV($B$5:$B26)</f>
        <v>3.7021112497638038</v>
      </c>
      <c r="M26" s="13">
        <f>STDEV($B27:$B$104)</f>
        <v>32.274763200685754</v>
      </c>
      <c r="N26" s="13">
        <f>SLOPE($B$5:$B26,$A$5:$A26)</f>
        <v>-2.8232636928289104E-2</v>
      </c>
      <c r="O26" s="13">
        <f>SLOPE($B27:$B$104,$A27:$A$104)</f>
        <v>1.1573236889692586</v>
      </c>
      <c r="P26" s="14">
        <f t="shared" si="9"/>
        <v>42.67832167832168</v>
      </c>
      <c r="Q26" s="14">
        <f t="shared" si="10"/>
        <v>69</v>
      </c>
      <c r="R26" s="14">
        <f t="shared" si="11"/>
        <v>0</v>
      </c>
      <c r="S26" s="14">
        <f t="shared" si="12"/>
        <v>28.572651950921951</v>
      </c>
      <c r="T26" s="14">
        <f t="shared" si="13"/>
        <v>1.1855563258975477</v>
      </c>
      <c r="V26">
        <f t="shared" si="14"/>
        <v>27</v>
      </c>
      <c r="W26">
        <f t="shared" si="4"/>
        <v>41</v>
      </c>
      <c r="X26">
        <f t="shared" si="4"/>
        <v>1</v>
      </c>
      <c r="Y26">
        <f t="shared" si="4"/>
        <v>69</v>
      </c>
      <c r="Z26">
        <f t="shared" si="4"/>
        <v>66</v>
      </c>
      <c r="AA26">
        <v>1000000</v>
      </c>
      <c r="AB26">
        <f t="shared" si="15"/>
        <v>0.3</v>
      </c>
      <c r="AC26" t="str">
        <f t="shared" si="16"/>
        <v>valid</v>
      </c>
      <c r="AE26" s="19" t="s">
        <v>48</v>
      </c>
      <c r="AF26" s="20">
        <v>35</v>
      </c>
      <c r="AG26" s="20">
        <v>41</v>
      </c>
      <c r="AH26" s="20">
        <v>1</v>
      </c>
      <c r="AI26" s="20">
        <v>65</v>
      </c>
      <c r="AJ26" s="20">
        <v>64</v>
      </c>
      <c r="AK26" s="20">
        <v>1000000</v>
      </c>
      <c r="AQ26">
        <f t="shared" si="1"/>
        <v>47</v>
      </c>
      <c r="AR26">
        <f t="shared" si="0"/>
        <v>1</v>
      </c>
      <c r="AS26">
        <f t="shared" si="0"/>
        <v>42</v>
      </c>
      <c r="AT26">
        <f t="shared" si="0"/>
        <v>17</v>
      </c>
      <c r="AU26">
        <f t="shared" si="0"/>
        <v>18</v>
      </c>
      <c r="AV26">
        <f t="shared" si="2"/>
        <v>1000000</v>
      </c>
      <c r="BB26" s="19" t="s">
        <v>48</v>
      </c>
      <c r="BC26" s="20">
        <v>47</v>
      </c>
      <c r="BD26" s="20">
        <v>1</v>
      </c>
      <c r="BE26" s="20">
        <v>42</v>
      </c>
      <c r="BF26" s="20">
        <v>17</v>
      </c>
      <c r="BG26" s="20">
        <v>18</v>
      </c>
      <c r="BH26" s="20">
        <v>1000000</v>
      </c>
      <c r="BR26" s="26">
        <v>4</v>
      </c>
      <c r="BS26" s="8">
        <f t="shared" si="3"/>
        <v>-0.3</v>
      </c>
      <c r="BT26" s="8">
        <f t="shared" si="5"/>
        <v>19.078784028338898</v>
      </c>
      <c r="BU26" s="8">
        <f t="shared" si="6"/>
        <v>0</v>
      </c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9"/>
    </row>
    <row r="27" spans="1:91" ht="18.600000000000001" thickBot="1" x14ac:dyDescent="0.4">
      <c r="A27">
        <v>23</v>
      </c>
      <c r="B27">
        <v>29</v>
      </c>
      <c r="C27">
        <f t="shared" si="7"/>
        <v>0.3</v>
      </c>
      <c r="D27">
        <f t="shared" si="8"/>
        <v>38.6</v>
      </c>
      <c r="E27">
        <f t="shared" si="17"/>
        <v>11.718930554164611</v>
      </c>
      <c r="F27" s="13">
        <f>AVERAGE($B$5:$B27)</f>
        <v>25.260869565217391</v>
      </c>
      <c r="G27" s="13">
        <f>AVERAGE($B28:$B$104)</f>
        <v>68.272727272727266</v>
      </c>
      <c r="H27" s="13">
        <f>MAX($B$5:$B27)</f>
        <v>30</v>
      </c>
      <c r="I27" s="13">
        <f>MAX($B28:$B$104)</f>
        <v>99</v>
      </c>
      <c r="J27" s="13">
        <f>MIN($B$5:$B27)</f>
        <v>20</v>
      </c>
      <c r="K27" s="13">
        <f>MIN($B28:$B$104)</f>
        <v>20</v>
      </c>
      <c r="L27" s="13">
        <f>STDEV($B$5:$B27)</f>
        <v>3.7076994987623451</v>
      </c>
      <c r="M27" s="13">
        <f>STDEV($B28:$B$104)</f>
        <v>32.176583657765271</v>
      </c>
      <c r="N27" s="13">
        <f>SLOPE($B$5:$B27,$A$5:$A27)</f>
        <v>1.7786561264822136E-2</v>
      </c>
      <c r="O27" s="13">
        <f>SLOPE($B28:$B$104,$A28:$A$104)</f>
        <v>1.1632577948367417</v>
      </c>
      <c r="P27" s="14">
        <f t="shared" si="9"/>
        <v>43.011857707509876</v>
      </c>
      <c r="Q27" s="14">
        <f t="shared" si="10"/>
        <v>69</v>
      </c>
      <c r="R27" s="14">
        <f t="shared" si="11"/>
        <v>0</v>
      </c>
      <c r="S27" s="14">
        <f t="shared" si="12"/>
        <v>28.468884159002926</v>
      </c>
      <c r="T27" s="14">
        <f t="shared" si="13"/>
        <v>1.1454712335719197</v>
      </c>
      <c r="V27">
        <f t="shared" si="14"/>
        <v>28</v>
      </c>
      <c r="W27">
        <f t="shared" si="4"/>
        <v>41</v>
      </c>
      <c r="X27">
        <f t="shared" si="4"/>
        <v>1</v>
      </c>
      <c r="Y27">
        <f t="shared" si="4"/>
        <v>68</v>
      </c>
      <c r="Z27">
        <f t="shared" si="4"/>
        <v>55</v>
      </c>
      <c r="AA27">
        <v>1000000</v>
      </c>
      <c r="AB27">
        <f t="shared" si="15"/>
        <v>0.3</v>
      </c>
      <c r="AC27" t="str">
        <f t="shared" si="16"/>
        <v>valid</v>
      </c>
      <c r="AE27" s="19" t="s">
        <v>49</v>
      </c>
      <c r="AF27" s="20">
        <v>37</v>
      </c>
      <c r="AG27" s="20">
        <v>41</v>
      </c>
      <c r="AH27" s="20">
        <v>1</v>
      </c>
      <c r="AI27" s="20">
        <v>64</v>
      </c>
      <c r="AJ27" s="20">
        <v>53</v>
      </c>
      <c r="AK27" s="20">
        <v>1000000</v>
      </c>
      <c r="AQ27">
        <f t="shared" si="1"/>
        <v>45</v>
      </c>
      <c r="AR27">
        <f t="shared" si="0"/>
        <v>1</v>
      </c>
      <c r="AS27">
        <f t="shared" si="0"/>
        <v>42</v>
      </c>
      <c r="AT27">
        <f t="shared" si="0"/>
        <v>18</v>
      </c>
      <c r="AU27">
        <f t="shared" si="0"/>
        <v>29</v>
      </c>
      <c r="AV27">
        <f t="shared" si="2"/>
        <v>1000000</v>
      </c>
      <c r="BB27" s="19" t="s">
        <v>49</v>
      </c>
      <c r="BC27" s="20">
        <v>45</v>
      </c>
      <c r="BD27" s="20">
        <v>1</v>
      </c>
      <c r="BE27" s="20">
        <v>42</v>
      </c>
      <c r="BF27" s="20">
        <v>18</v>
      </c>
      <c r="BG27" s="20">
        <v>29</v>
      </c>
      <c r="BH27" s="20">
        <v>1000000</v>
      </c>
      <c r="BR27" s="26">
        <v>4</v>
      </c>
      <c r="BS27" s="8">
        <f t="shared" si="3"/>
        <v>-0.3</v>
      </c>
      <c r="BT27" s="8">
        <f t="shared" si="5"/>
        <v>4.1633319989322448</v>
      </c>
      <c r="BU27" s="8">
        <f t="shared" si="6"/>
        <v>0</v>
      </c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9"/>
    </row>
    <row r="28" spans="1:91" ht="18.600000000000001" thickBot="1" x14ac:dyDescent="0.4">
      <c r="A28">
        <v>24</v>
      </c>
      <c r="B28">
        <v>20</v>
      </c>
      <c r="C28">
        <f t="shared" si="7"/>
        <v>0.3</v>
      </c>
      <c r="D28">
        <f t="shared" si="8"/>
        <v>41.8</v>
      </c>
      <c r="E28">
        <f t="shared" si="17"/>
        <v>16.370705543744876</v>
      </c>
      <c r="F28" s="13">
        <f>AVERAGE($B$5:$B28)</f>
        <v>25.041666666666668</v>
      </c>
      <c r="G28" s="13">
        <f>AVERAGE($B29:$B$104)</f>
        <v>68.90789473684211</v>
      </c>
      <c r="H28" s="13">
        <f>MAX($B$5:$B28)</f>
        <v>30</v>
      </c>
      <c r="I28" s="13">
        <f>MAX($B29:$B$104)</f>
        <v>99</v>
      </c>
      <c r="J28" s="13">
        <f>MIN($B$5:$B28)</f>
        <v>20</v>
      </c>
      <c r="K28" s="13">
        <f>MIN($B29:$B$104)</f>
        <v>20</v>
      </c>
      <c r="L28" s="13">
        <f>STDEV($B$5:$B28)</f>
        <v>3.7818694096814189</v>
      </c>
      <c r="M28" s="13">
        <f>STDEV($B29:$B$104)</f>
        <v>31.900753442127961</v>
      </c>
      <c r="N28" s="13">
        <f>SLOPE($B$5:$B28,$A$5:$A28)</f>
        <v>-3.6956521739130437E-2</v>
      </c>
      <c r="O28" s="13">
        <f>SLOPE($B29:$B$104,$A29:$A$104)</f>
        <v>1.158974709501025</v>
      </c>
      <c r="P28" s="14">
        <f t="shared" si="9"/>
        <v>43.866228070175438</v>
      </c>
      <c r="Q28" s="14">
        <f t="shared" si="10"/>
        <v>69</v>
      </c>
      <c r="R28" s="14">
        <f t="shared" si="11"/>
        <v>0</v>
      </c>
      <c r="S28" s="14">
        <f t="shared" si="12"/>
        <v>28.118884032446541</v>
      </c>
      <c r="T28" s="14">
        <f t="shared" si="13"/>
        <v>1.1959312312401553</v>
      </c>
      <c r="V28">
        <f t="shared" si="14"/>
        <v>31</v>
      </c>
      <c r="W28">
        <f t="shared" si="4"/>
        <v>41</v>
      </c>
      <c r="X28">
        <f t="shared" si="4"/>
        <v>1</v>
      </c>
      <c r="Y28">
        <f t="shared" si="4"/>
        <v>67</v>
      </c>
      <c r="Z28">
        <f t="shared" si="4"/>
        <v>69</v>
      </c>
      <c r="AA28">
        <v>1000000</v>
      </c>
      <c r="AB28">
        <f t="shared" si="15"/>
        <v>0.3</v>
      </c>
      <c r="AC28" t="str">
        <f t="shared" si="16"/>
        <v>valid</v>
      </c>
      <c r="AE28" s="19" t="s">
        <v>50</v>
      </c>
      <c r="AF28" s="20">
        <v>38</v>
      </c>
      <c r="AG28" s="20">
        <v>41</v>
      </c>
      <c r="AH28" s="20">
        <v>1</v>
      </c>
      <c r="AI28" s="20">
        <v>63</v>
      </c>
      <c r="AJ28" s="20">
        <v>48</v>
      </c>
      <c r="AK28" s="20">
        <v>1000000</v>
      </c>
      <c r="AQ28">
        <f t="shared" si="1"/>
        <v>44</v>
      </c>
      <c r="AR28">
        <f t="shared" si="0"/>
        <v>1</v>
      </c>
      <c r="AS28">
        <f t="shared" si="0"/>
        <v>42</v>
      </c>
      <c r="AT28">
        <f t="shared" si="0"/>
        <v>19</v>
      </c>
      <c r="AU28">
        <f t="shared" si="0"/>
        <v>34</v>
      </c>
      <c r="AV28">
        <f t="shared" si="2"/>
        <v>1000000</v>
      </c>
      <c r="BB28" s="19" t="s">
        <v>50</v>
      </c>
      <c r="BC28" s="20">
        <v>44</v>
      </c>
      <c r="BD28" s="20">
        <v>1</v>
      </c>
      <c r="BE28" s="20">
        <v>42</v>
      </c>
      <c r="BF28" s="20">
        <v>19</v>
      </c>
      <c r="BG28" s="20">
        <v>34</v>
      </c>
      <c r="BH28" s="20">
        <v>1000000</v>
      </c>
      <c r="BR28" s="26">
        <v>3</v>
      </c>
      <c r="BS28" s="8">
        <f t="shared" si="3"/>
        <v>-0.3</v>
      </c>
      <c r="BT28" s="8">
        <f t="shared" si="5"/>
        <v>14.422205101855944</v>
      </c>
      <c r="BU28" s="8">
        <f t="shared" si="6"/>
        <v>0</v>
      </c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9"/>
    </row>
    <row r="29" spans="1:91" ht="18.600000000000001" thickBot="1" x14ac:dyDescent="0.4">
      <c r="A29">
        <v>25</v>
      </c>
      <c r="B29">
        <v>23</v>
      </c>
      <c r="C29">
        <f t="shared" si="7"/>
        <v>0.3</v>
      </c>
      <c r="D29">
        <f t="shared" si="8"/>
        <v>42</v>
      </c>
      <c r="E29">
        <f t="shared" si="17"/>
        <v>19.078784028338898</v>
      </c>
      <c r="F29" s="13">
        <f>AVERAGE($B$5:$B29)</f>
        <v>24.96</v>
      </c>
      <c r="G29" s="13">
        <f>AVERAGE($B30:$B$104)</f>
        <v>69.52</v>
      </c>
      <c r="H29" s="13">
        <f>MAX($B$5:$B29)</f>
        <v>30</v>
      </c>
      <c r="I29" s="13">
        <f>MAX($B30:$B$104)</f>
        <v>99</v>
      </c>
      <c r="J29" s="13">
        <f>MIN($B$5:$B29)</f>
        <v>20</v>
      </c>
      <c r="K29" s="13">
        <f>MIN($B30:$B$104)</f>
        <v>20</v>
      </c>
      <c r="L29" s="13">
        <f>STDEV($B$5:$B29)</f>
        <v>3.7246923810340764</v>
      </c>
      <c r="M29" s="13">
        <f>STDEV($B30:$B$104)</f>
        <v>31.663074239092293</v>
      </c>
      <c r="N29" s="13">
        <f>SLOPE($B$5:$B29,$A$5:$A29)</f>
        <v>-5.153846153846154E-2</v>
      </c>
      <c r="O29" s="13">
        <f>SLOPE($B30:$B$104,$A30:$A$104)</f>
        <v>1.156330014224751</v>
      </c>
      <c r="P29" s="14">
        <f t="shared" si="9"/>
        <v>44.559999999999995</v>
      </c>
      <c r="Q29" s="14">
        <f t="shared" si="10"/>
        <v>69</v>
      </c>
      <c r="R29" s="14">
        <f t="shared" si="11"/>
        <v>0</v>
      </c>
      <c r="S29" s="14">
        <f t="shared" si="12"/>
        <v>27.938381858058214</v>
      </c>
      <c r="T29" s="14">
        <f t="shared" si="13"/>
        <v>1.2078684757632125</v>
      </c>
      <c r="V29">
        <f t="shared" si="14"/>
        <v>32</v>
      </c>
      <c r="W29">
        <f t="shared" si="4"/>
        <v>41</v>
      </c>
      <c r="X29">
        <f t="shared" si="4"/>
        <v>1</v>
      </c>
      <c r="Y29">
        <f t="shared" si="4"/>
        <v>66</v>
      </c>
      <c r="Z29">
        <f t="shared" si="4"/>
        <v>70</v>
      </c>
      <c r="AA29">
        <v>1000000</v>
      </c>
      <c r="AB29">
        <f t="shared" si="15"/>
        <v>0.3</v>
      </c>
      <c r="AC29" t="str">
        <f t="shared" si="16"/>
        <v>valid</v>
      </c>
      <c r="AE29" s="19" t="s">
        <v>51</v>
      </c>
      <c r="AF29" s="20">
        <v>40</v>
      </c>
      <c r="AG29" s="20">
        <v>41</v>
      </c>
      <c r="AH29" s="20">
        <v>1</v>
      </c>
      <c r="AI29" s="20">
        <v>62</v>
      </c>
      <c r="AJ29" s="20">
        <v>43</v>
      </c>
      <c r="AK29" s="20">
        <v>1000000</v>
      </c>
      <c r="AQ29">
        <f t="shared" si="1"/>
        <v>42</v>
      </c>
      <c r="AR29">
        <f t="shared" si="0"/>
        <v>1</v>
      </c>
      <c r="AS29">
        <f t="shared" si="0"/>
        <v>42</v>
      </c>
      <c r="AT29">
        <f t="shared" si="0"/>
        <v>20</v>
      </c>
      <c r="AU29">
        <f t="shared" si="0"/>
        <v>39</v>
      </c>
      <c r="AV29">
        <f t="shared" si="2"/>
        <v>1000000</v>
      </c>
      <c r="BB29" s="19" t="s">
        <v>51</v>
      </c>
      <c r="BC29" s="20">
        <v>42</v>
      </c>
      <c r="BD29" s="20">
        <v>1</v>
      </c>
      <c r="BE29" s="20">
        <v>42</v>
      </c>
      <c r="BF29" s="20">
        <v>20</v>
      </c>
      <c r="BG29" s="20">
        <v>39</v>
      </c>
      <c r="BH29" s="20">
        <v>1000000</v>
      </c>
      <c r="BR29" s="26">
        <v>6</v>
      </c>
      <c r="BS29" s="8">
        <f t="shared" si="3"/>
        <v>-0.3</v>
      </c>
      <c r="BT29" s="8">
        <f t="shared" si="5"/>
        <v>15.275252316519465</v>
      </c>
      <c r="BU29" s="8">
        <f t="shared" si="6"/>
        <v>0</v>
      </c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9"/>
    </row>
    <row r="30" spans="1:91" ht="18.600000000000001" thickBot="1" x14ac:dyDescent="0.4">
      <c r="A30">
        <v>26</v>
      </c>
      <c r="B30">
        <v>29</v>
      </c>
      <c r="C30">
        <f t="shared" si="7"/>
        <v>0.3</v>
      </c>
      <c r="D30">
        <f t="shared" si="8"/>
        <v>41.2</v>
      </c>
      <c r="E30">
        <f t="shared" si="17"/>
        <v>4.1633319989322448</v>
      </c>
      <c r="F30" s="13">
        <f>AVERAGE($B$5:$B30)</f>
        <v>25.115384615384617</v>
      </c>
      <c r="G30" s="13">
        <f>AVERAGE($B31:$B$104)</f>
        <v>70.067567567567565</v>
      </c>
      <c r="H30" s="13">
        <f>MAX($B$5:$B30)</f>
        <v>30</v>
      </c>
      <c r="I30" s="13">
        <f>MAX($B31:$B$104)</f>
        <v>99</v>
      </c>
      <c r="J30" s="13">
        <f>MIN($B$5:$B30)</f>
        <v>20</v>
      </c>
      <c r="K30" s="13">
        <f>MIN($B31:$B$104)</f>
        <v>20</v>
      </c>
      <c r="L30" s="13">
        <f>STDEV($B$5:$B30)</f>
        <v>3.7344549597168664</v>
      </c>
      <c r="M30" s="13">
        <f>STDEV($B31:$B$104)</f>
        <v>31.519652960801221</v>
      </c>
      <c r="N30" s="13">
        <f>SLOPE($B$5:$B30,$A$5:$A30)</f>
        <v>-1.1282051282051283E-2</v>
      </c>
      <c r="O30" s="13">
        <f>SLOPE($B31:$B$104,$A31:$A$104)</f>
        <v>1.1588448722695299</v>
      </c>
      <c r="P30" s="14">
        <f t="shared" si="9"/>
        <v>44.952182952182952</v>
      </c>
      <c r="Q30" s="14">
        <f t="shared" si="10"/>
        <v>69</v>
      </c>
      <c r="R30" s="14">
        <f t="shared" si="11"/>
        <v>0</v>
      </c>
      <c r="S30" s="14">
        <f t="shared" si="12"/>
        <v>27.785198001084353</v>
      </c>
      <c r="T30" s="14">
        <f t="shared" si="13"/>
        <v>1.1701269235515812</v>
      </c>
      <c r="V30">
        <f t="shared" si="14"/>
        <v>35</v>
      </c>
      <c r="W30">
        <f t="shared" si="4"/>
        <v>41</v>
      </c>
      <c r="X30">
        <f t="shared" si="4"/>
        <v>1</v>
      </c>
      <c r="Y30">
        <f t="shared" si="4"/>
        <v>65</v>
      </c>
      <c r="Z30">
        <f t="shared" si="4"/>
        <v>64</v>
      </c>
      <c r="AA30">
        <v>1000000</v>
      </c>
      <c r="AB30">
        <f t="shared" si="15"/>
        <v>0.3</v>
      </c>
      <c r="AC30" t="str">
        <f t="shared" si="16"/>
        <v>valid</v>
      </c>
      <c r="AE30" s="19" t="s">
        <v>52</v>
      </c>
      <c r="AF30" s="20">
        <v>41</v>
      </c>
      <c r="AG30" s="20">
        <v>41</v>
      </c>
      <c r="AH30" s="20">
        <v>1</v>
      </c>
      <c r="AI30" s="20">
        <v>61</v>
      </c>
      <c r="AJ30" s="20">
        <v>46</v>
      </c>
      <c r="AK30" s="20">
        <v>1000000</v>
      </c>
      <c r="AQ30">
        <f t="shared" si="1"/>
        <v>41</v>
      </c>
      <c r="AR30">
        <f t="shared" si="0"/>
        <v>1</v>
      </c>
      <c r="AS30">
        <f t="shared" si="0"/>
        <v>42</v>
      </c>
      <c r="AT30">
        <f t="shared" si="0"/>
        <v>21</v>
      </c>
      <c r="AU30">
        <f t="shared" si="0"/>
        <v>36</v>
      </c>
      <c r="AV30">
        <f t="shared" si="2"/>
        <v>1000000</v>
      </c>
      <c r="BB30" s="19" t="s">
        <v>52</v>
      </c>
      <c r="BC30" s="20">
        <v>41</v>
      </c>
      <c r="BD30" s="20">
        <v>1</v>
      </c>
      <c r="BE30" s="20">
        <v>42</v>
      </c>
      <c r="BF30" s="20">
        <v>21</v>
      </c>
      <c r="BG30" s="20">
        <v>36</v>
      </c>
      <c r="BH30" s="20">
        <v>1000000</v>
      </c>
      <c r="BR30" s="26">
        <v>5</v>
      </c>
      <c r="BS30" s="8">
        <f t="shared" si="3"/>
        <v>-0.3</v>
      </c>
      <c r="BT30" s="8">
        <f t="shared" si="5"/>
        <v>9.0184995056458099</v>
      </c>
      <c r="BU30" s="8">
        <f t="shared" si="6"/>
        <v>0</v>
      </c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9"/>
    </row>
    <row r="31" spans="1:91" ht="18.600000000000001" thickBot="1" x14ac:dyDescent="0.4">
      <c r="A31">
        <v>27</v>
      </c>
      <c r="B31">
        <v>30</v>
      </c>
      <c r="C31">
        <f t="shared" si="7"/>
        <v>0.3</v>
      </c>
      <c r="D31">
        <f t="shared" si="8"/>
        <v>39.200000000000003</v>
      </c>
      <c r="E31">
        <f t="shared" si="17"/>
        <v>14.422205101855944</v>
      </c>
      <c r="F31" s="13">
        <f>AVERAGE($B$5:$B31)</f>
        <v>25.296296296296298</v>
      </c>
      <c r="G31" s="13">
        <f>AVERAGE($B32:$B$104)</f>
        <v>70.61643835616438</v>
      </c>
      <c r="H31" s="13">
        <f>MAX($B$5:$B31)</f>
        <v>30</v>
      </c>
      <c r="I31" s="13">
        <f>MAX($B32:$B$104)</f>
        <v>99</v>
      </c>
      <c r="J31" s="13">
        <f>MIN($B$5:$B31)</f>
        <v>20</v>
      </c>
      <c r="K31" s="13">
        <f>MIN($B32:$B$104)</f>
        <v>20</v>
      </c>
      <c r="L31" s="13">
        <f>STDEV($B$5:$B31)</f>
        <v>3.7806675724595729</v>
      </c>
      <c r="M31" s="13">
        <f>STDEV($B32:$B$104)</f>
        <v>31.379677666793224</v>
      </c>
      <c r="N31" s="13">
        <f>SLOPE($B$5:$B31,$A$5:$A31)</f>
        <v>2.8693528693528692E-2</v>
      </c>
      <c r="O31" s="13">
        <f>SLOPE($B32:$B$104,$A32:$A$104)</f>
        <v>1.1613908428976922</v>
      </c>
      <c r="P31" s="14">
        <f t="shared" si="9"/>
        <v>45.320142059868083</v>
      </c>
      <c r="Q31" s="14">
        <f t="shared" si="10"/>
        <v>69</v>
      </c>
      <c r="R31" s="14">
        <f t="shared" si="11"/>
        <v>0</v>
      </c>
      <c r="S31" s="14">
        <f t="shared" si="12"/>
        <v>27.59901009433365</v>
      </c>
      <c r="T31" s="14">
        <f t="shared" si="13"/>
        <v>1.1326973142041636</v>
      </c>
      <c r="V31">
        <f t="shared" si="14"/>
        <v>37</v>
      </c>
      <c r="W31">
        <f t="shared" si="4"/>
        <v>41</v>
      </c>
      <c r="X31">
        <f t="shared" si="4"/>
        <v>1</v>
      </c>
      <c r="Y31">
        <f t="shared" si="4"/>
        <v>64</v>
      </c>
      <c r="Z31">
        <f t="shared" si="4"/>
        <v>53</v>
      </c>
      <c r="AA31">
        <v>1000000</v>
      </c>
      <c r="AB31">
        <f t="shared" si="15"/>
        <v>0.3</v>
      </c>
      <c r="AC31" t="str">
        <f t="shared" si="16"/>
        <v>valid</v>
      </c>
      <c r="AE31" s="19" t="s">
        <v>53</v>
      </c>
      <c r="AF31" s="20">
        <v>44</v>
      </c>
      <c r="AG31" s="20">
        <v>41</v>
      </c>
      <c r="AH31" s="20">
        <v>1</v>
      </c>
      <c r="AI31" s="20">
        <v>59</v>
      </c>
      <c r="AJ31" s="20">
        <v>49</v>
      </c>
      <c r="AK31" s="20">
        <v>1000000</v>
      </c>
      <c r="AQ31">
        <f t="shared" si="1"/>
        <v>38</v>
      </c>
      <c r="AR31">
        <f t="shared" si="0"/>
        <v>1</v>
      </c>
      <c r="AS31">
        <f t="shared" si="0"/>
        <v>42</v>
      </c>
      <c r="AT31">
        <f t="shared" si="0"/>
        <v>23</v>
      </c>
      <c r="AU31">
        <f t="shared" si="0"/>
        <v>33</v>
      </c>
      <c r="AV31">
        <f t="shared" si="2"/>
        <v>1000000</v>
      </c>
      <c r="BB31" s="19" t="s">
        <v>53</v>
      </c>
      <c r="BC31" s="20">
        <v>38</v>
      </c>
      <c r="BD31" s="20">
        <v>1</v>
      </c>
      <c r="BE31" s="20">
        <v>42</v>
      </c>
      <c r="BF31" s="20">
        <v>23</v>
      </c>
      <c r="BG31" s="20">
        <v>33</v>
      </c>
      <c r="BH31" s="20">
        <v>1000000</v>
      </c>
      <c r="BR31" s="26">
        <v>7</v>
      </c>
      <c r="BS31" s="8">
        <f t="shared" si="3"/>
        <v>-0.3</v>
      </c>
      <c r="BT31" s="8">
        <f t="shared" si="5"/>
        <v>4.1633319989322848</v>
      </c>
      <c r="BU31" s="8">
        <f t="shared" si="6"/>
        <v>0</v>
      </c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9"/>
    </row>
    <row r="32" spans="1:91" ht="18.600000000000001" thickBot="1" x14ac:dyDescent="0.4">
      <c r="A32">
        <v>28</v>
      </c>
      <c r="B32">
        <v>30</v>
      </c>
      <c r="C32">
        <f t="shared" si="7"/>
        <v>0.3</v>
      </c>
      <c r="D32">
        <f t="shared" si="8"/>
        <v>38.200000000000003</v>
      </c>
      <c r="E32">
        <f t="shared" si="17"/>
        <v>15.275252316519465</v>
      </c>
      <c r="F32" s="13">
        <f>AVERAGE($B$5:$B32)</f>
        <v>25.464285714285715</v>
      </c>
      <c r="G32" s="13">
        <f>AVERAGE($B33:$B$104)</f>
        <v>71.180555555555557</v>
      </c>
      <c r="H32" s="13">
        <f>MAX($B$5:$B32)</f>
        <v>30</v>
      </c>
      <c r="I32" s="13">
        <f>MAX($B33:$B$104)</f>
        <v>99</v>
      </c>
      <c r="J32" s="13">
        <f>MIN($B$5:$B32)</f>
        <v>20</v>
      </c>
      <c r="K32" s="13">
        <f>MIN($B33:$B$104)</f>
        <v>20</v>
      </c>
      <c r="L32" s="13">
        <f>STDEV($B$5:$B32)</f>
        <v>3.8150010228350952</v>
      </c>
      <c r="M32" s="13">
        <f>STDEV($B33:$B$104)</f>
        <v>31.224911681959416</v>
      </c>
      <c r="N32" s="13">
        <f>SLOPE($B$5:$B32,$A$5:$A32)</f>
        <v>6.048166392993979E-2</v>
      </c>
      <c r="O32" s="13">
        <f>SLOPE($B33:$B$104,$A33:$A$104)</f>
        <v>1.1627918194096085</v>
      </c>
      <c r="P32" s="14">
        <f t="shared" si="9"/>
        <v>45.716269841269842</v>
      </c>
      <c r="Q32" s="14">
        <f t="shared" si="10"/>
        <v>69</v>
      </c>
      <c r="R32" s="14">
        <f t="shared" si="11"/>
        <v>0</v>
      </c>
      <c r="S32" s="14">
        <f t="shared" si="12"/>
        <v>27.409910659124321</v>
      </c>
      <c r="T32" s="14">
        <f t="shared" si="13"/>
        <v>1.1023101554796688</v>
      </c>
      <c r="V32">
        <f t="shared" si="14"/>
        <v>38</v>
      </c>
      <c r="W32">
        <f t="shared" si="4"/>
        <v>41</v>
      </c>
      <c r="X32">
        <f t="shared" si="4"/>
        <v>1</v>
      </c>
      <c r="Y32">
        <f t="shared" si="4"/>
        <v>63</v>
      </c>
      <c r="Z32">
        <f t="shared" si="4"/>
        <v>48</v>
      </c>
      <c r="AA32">
        <v>1000000</v>
      </c>
      <c r="AB32">
        <f t="shared" si="15"/>
        <v>0.3</v>
      </c>
      <c r="AC32" t="str">
        <f t="shared" si="16"/>
        <v>valid</v>
      </c>
      <c r="AE32" s="19" t="s">
        <v>54</v>
      </c>
      <c r="AF32" s="20">
        <v>46</v>
      </c>
      <c r="AG32" s="20">
        <v>41</v>
      </c>
      <c r="AH32" s="20">
        <v>1</v>
      </c>
      <c r="AI32" s="20">
        <v>55</v>
      </c>
      <c r="AJ32" s="20">
        <v>45</v>
      </c>
      <c r="AK32" s="20">
        <v>1000000</v>
      </c>
      <c r="AQ32">
        <f t="shared" si="1"/>
        <v>36</v>
      </c>
      <c r="AR32">
        <f t="shared" si="0"/>
        <v>1</v>
      </c>
      <c r="AS32">
        <f t="shared" si="0"/>
        <v>42</v>
      </c>
      <c r="AT32">
        <f t="shared" si="0"/>
        <v>27</v>
      </c>
      <c r="AU32">
        <f t="shared" si="0"/>
        <v>37</v>
      </c>
      <c r="AV32">
        <f t="shared" si="2"/>
        <v>1000000</v>
      </c>
      <c r="BB32" s="19" t="s">
        <v>54</v>
      </c>
      <c r="BC32" s="20">
        <v>36</v>
      </c>
      <c r="BD32" s="20">
        <v>1</v>
      </c>
      <c r="BE32" s="20">
        <v>42</v>
      </c>
      <c r="BF32" s="20">
        <v>27</v>
      </c>
      <c r="BG32" s="20">
        <v>37</v>
      </c>
      <c r="BH32" s="20">
        <v>1000000</v>
      </c>
      <c r="BR32" s="26">
        <v>1</v>
      </c>
      <c r="BS32" s="8">
        <f t="shared" si="3"/>
        <v>-0.3</v>
      </c>
      <c r="BT32" s="8">
        <f t="shared" si="5"/>
        <v>7.0237691685684842</v>
      </c>
      <c r="BU32" s="8">
        <f t="shared" si="6"/>
        <v>0</v>
      </c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9"/>
    </row>
    <row r="33" spans="1:91" ht="18.600000000000001" thickBot="1" x14ac:dyDescent="0.4">
      <c r="A33">
        <v>29</v>
      </c>
      <c r="B33">
        <v>27</v>
      </c>
      <c r="C33">
        <f t="shared" si="7"/>
        <v>0.3</v>
      </c>
      <c r="D33">
        <f t="shared" si="8"/>
        <v>37.4</v>
      </c>
      <c r="E33">
        <f t="shared" si="17"/>
        <v>9.0184995056458099</v>
      </c>
      <c r="F33" s="13">
        <f>AVERAGE($B$5:$B33)</f>
        <v>25.517241379310345</v>
      </c>
      <c r="G33" s="13">
        <f>AVERAGE($B34:$B$104)</f>
        <v>71.802816901408448</v>
      </c>
      <c r="H33" s="13">
        <f>MAX($B$5:$B33)</f>
        <v>30</v>
      </c>
      <c r="I33" s="13">
        <f>MAX($B34:$B$104)</f>
        <v>99</v>
      </c>
      <c r="J33" s="13">
        <f>MIN($B$5:$B33)</f>
        <v>20</v>
      </c>
      <c r="K33" s="13">
        <f>MIN($B34:$B$104)</f>
        <v>20</v>
      </c>
      <c r="L33" s="13">
        <f>STDEV($B$5:$B33)</f>
        <v>3.7570950941915227</v>
      </c>
      <c r="M33" s="13">
        <f>STDEV($B34:$B$104)</f>
        <v>30.99429427597919</v>
      </c>
      <c r="N33" s="13">
        <f>SLOPE($B$5:$B33,$A$5:$A33)</f>
        <v>6.5024630541871908E-2</v>
      </c>
      <c r="O33" s="13">
        <f>SLOPE($B34:$B$104,$A34:$A$104)</f>
        <v>1.159289067739772</v>
      </c>
      <c r="P33" s="14">
        <f t="shared" si="9"/>
        <v>46.2855755220981</v>
      </c>
      <c r="Q33" s="14">
        <f t="shared" si="10"/>
        <v>69</v>
      </c>
      <c r="R33" s="14">
        <f t="shared" si="11"/>
        <v>0</v>
      </c>
      <c r="S33" s="14">
        <f t="shared" si="12"/>
        <v>27.237199181787666</v>
      </c>
      <c r="T33" s="14">
        <f t="shared" si="13"/>
        <v>1.0942644371979</v>
      </c>
      <c r="V33">
        <f t="shared" si="14"/>
        <v>40</v>
      </c>
      <c r="W33">
        <f t="shared" si="4"/>
        <v>41</v>
      </c>
      <c r="X33">
        <f t="shared" si="4"/>
        <v>1</v>
      </c>
      <c r="Y33">
        <f t="shared" si="4"/>
        <v>62</v>
      </c>
      <c r="Z33">
        <f t="shared" si="4"/>
        <v>43</v>
      </c>
      <c r="AA33">
        <v>1000000</v>
      </c>
      <c r="AB33">
        <f t="shared" si="15"/>
        <v>0.3</v>
      </c>
      <c r="AC33" t="str">
        <f t="shared" si="16"/>
        <v>valid</v>
      </c>
      <c r="AE33" s="19" t="s">
        <v>55</v>
      </c>
      <c r="AF33" s="20">
        <v>47</v>
      </c>
      <c r="AG33" s="20">
        <v>41</v>
      </c>
      <c r="AH33" s="20">
        <v>1</v>
      </c>
      <c r="AI33" s="20">
        <v>52</v>
      </c>
      <c r="AJ33" s="20">
        <v>39</v>
      </c>
      <c r="AK33" s="20">
        <v>1000000</v>
      </c>
      <c r="AQ33">
        <f t="shared" si="1"/>
        <v>35</v>
      </c>
      <c r="AR33">
        <f t="shared" si="0"/>
        <v>1</v>
      </c>
      <c r="AS33">
        <f t="shared" si="0"/>
        <v>42</v>
      </c>
      <c r="AT33">
        <f t="shared" si="0"/>
        <v>30</v>
      </c>
      <c r="AU33">
        <f t="shared" si="0"/>
        <v>43</v>
      </c>
      <c r="AV33">
        <f t="shared" si="2"/>
        <v>1000000</v>
      </c>
      <c r="BB33" s="19" t="s">
        <v>55</v>
      </c>
      <c r="BC33" s="20">
        <v>35</v>
      </c>
      <c r="BD33" s="20">
        <v>1</v>
      </c>
      <c r="BE33" s="20">
        <v>42</v>
      </c>
      <c r="BF33" s="20">
        <v>30</v>
      </c>
      <c r="BG33" s="20">
        <v>43</v>
      </c>
      <c r="BH33" s="20">
        <v>1000000</v>
      </c>
      <c r="BR33" s="26">
        <v>2</v>
      </c>
      <c r="BS33" s="8">
        <f t="shared" si="3"/>
        <v>-0.3</v>
      </c>
      <c r="BT33" s="8">
        <f t="shared" si="5"/>
        <v>6.1101009266077657</v>
      </c>
      <c r="BU33" s="8">
        <f t="shared" si="6"/>
        <v>0</v>
      </c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9"/>
    </row>
    <row r="34" spans="1:91" ht="18.600000000000001" thickBot="1" x14ac:dyDescent="0.4">
      <c r="A34">
        <v>30</v>
      </c>
      <c r="B34">
        <v>24</v>
      </c>
      <c r="C34">
        <f t="shared" si="7"/>
        <v>0.3</v>
      </c>
      <c r="D34">
        <f t="shared" si="8"/>
        <v>38</v>
      </c>
      <c r="E34">
        <f t="shared" si="17"/>
        <v>4.1633319989322848</v>
      </c>
      <c r="F34" s="13">
        <f>AVERAGE($B$5:$B34)</f>
        <v>25.466666666666665</v>
      </c>
      <c r="G34" s="13">
        <f>AVERAGE($B35:$B$104)</f>
        <v>72.48571428571428</v>
      </c>
      <c r="H34" s="13">
        <f>MAX($B$5:$B34)</f>
        <v>30</v>
      </c>
      <c r="I34" s="13">
        <f>MAX($B35:$B$104)</f>
        <v>99</v>
      </c>
      <c r="J34" s="13">
        <f>MIN($B$5:$B34)</f>
        <v>20</v>
      </c>
      <c r="K34" s="13">
        <f>MIN($B35:$B$104)</f>
        <v>20</v>
      </c>
      <c r="L34" s="13">
        <f>STDEV($B$5:$B34)</f>
        <v>3.7021273784726527</v>
      </c>
      <c r="M34" s="13">
        <f>STDEV($B35:$B$104)</f>
        <v>30.675365585926233</v>
      </c>
      <c r="N34" s="13">
        <f>SLOPE($B$5:$B34,$A$5:$A34)</f>
        <v>4.8943270300333706E-2</v>
      </c>
      <c r="O34" s="13">
        <f>SLOPE($B35:$B$104,$A35:$A$104)</f>
        <v>1.1503105590062115</v>
      </c>
      <c r="P34" s="14">
        <f t="shared" si="9"/>
        <v>47.019047619047612</v>
      </c>
      <c r="Q34" s="14">
        <f t="shared" si="10"/>
        <v>69</v>
      </c>
      <c r="R34" s="14">
        <f t="shared" si="11"/>
        <v>0</v>
      </c>
      <c r="S34" s="14">
        <f t="shared" si="12"/>
        <v>26.97323820745358</v>
      </c>
      <c r="T34" s="14">
        <f t="shared" si="13"/>
        <v>1.1013672887058779</v>
      </c>
      <c r="V34">
        <f t="shared" si="14"/>
        <v>41</v>
      </c>
      <c r="W34">
        <f t="shared" si="4"/>
        <v>41</v>
      </c>
      <c r="X34">
        <f t="shared" si="4"/>
        <v>1</v>
      </c>
      <c r="Y34">
        <f t="shared" si="4"/>
        <v>61</v>
      </c>
      <c r="Z34">
        <f t="shared" si="4"/>
        <v>46</v>
      </c>
      <c r="AA34">
        <v>1000000</v>
      </c>
      <c r="AB34">
        <f t="shared" si="15"/>
        <v>0.3</v>
      </c>
      <c r="AC34" t="str">
        <f t="shared" si="16"/>
        <v>valid</v>
      </c>
      <c r="AE34" s="19" t="s">
        <v>56</v>
      </c>
      <c r="AF34" s="20">
        <v>49</v>
      </c>
      <c r="AG34" s="20">
        <v>41</v>
      </c>
      <c r="AH34" s="20">
        <v>1</v>
      </c>
      <c r="AI34" s="20">
        <v>50</v>
      </c>
      <c r="AJ34" s="20">
        <v>37</v>
      </c>
      <c r="AK34" s="20">
        <v>1000000</v>
      </c>
      <c r="AQ34">
        <f t="shared" si="1"/>
        <v>33</v>
      </c>
      <c r="AR34">
        <f t="shared" si="0"/>
        <v>1</v>
      </c>
      <c r="AS34">
        <f t="shared" si="0"/>
        <v>42</v>
      </c>
      <c r="AT34">
        <f t="shared" si="0"/>
        <v>32</v>
      </c>
      <c r="AU34">
        <f t="shared" si="0"/>
        <v>45</v>
      </c>
      <c r="AV34">
        <f t="shared" si="2"/>
        <v>1000000</v>
      </c>
      <c r="BB34" s="19" t="s">
        <v>56</v>
      </c>
      <c r="BC34" s="20">
        <v>33</v>
      </c>
      <c r="BD34" s="20">
        <v>1</v>
      </c>
      <c r="BE34" s="20">
        <v>42</v>
      </c>
      <c r="BF34" s="20">
        <v>32</v>
      </c>
      <c r="BG34" s="20">
        <v>45</v>
      </c>
      <c r="BH34" s="20">
        <v>1000000</v>
      </c>
      <c r="BR34" s="26">
        <v>13</v>
      </c>
      <c r="BS34" s="8">
        <f t="shared" si="3"/>
        <v>-0.3</v>
      </c>
      <c r="BT34" s="8">
        <f t="shared" si="5"/>
        <v>14.04753833713697</v>
      </c>
      <c r="BU34" s="8">
        <f t="shared" si="6"/>
        <v>0</v>
      </c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9"/>
    </row>
    <row r="35" spans="1:91" ht="18.600000000000001" thickBot="1" x14ac:dyDescent="0.4">
      <c r="A35">
        <v>31</v>
      </c>
      <c r="B35">
        <v>22</v>
      </c>
      <c r="C35">
        <f t="shared" si="7"/>
        <v>0.3</v>
      </c>
      <c r="D35">
        <f t="shared" si="8"/>
        <v>38.799999999999997</v>
      </c>
      <c r="E35">
        <f t="shared" si="17"/>
        <v>7.0237691685684842</v>
      </c>
      <c r="F35" s="13">
        <f>AVERAGE($B$5:$B35)</f>
        <v>25.35483870967742</v>
      </c>
      <c r="G35" s="13">
        <f>AVERAGE($B36:$B$104)</f>
        <v>73.217391304347828</v>
      </c>
      <c r="H35" s="13">
        <f>MAX($B$5:$B35)</f>
        <v>30</v>
      </c>
      <c r="I35" s="13">
        <f>MAX($B36:$B$104)</f>
        <v>99</v>
      </c>
      <c r="J35" s="13">
        <f>MIN($B$5:$B35)</f>
        <v>20</v>
      </c>
      <c r="K35" s="13">
        <f>MIN($B36:$B$104)</f>
        <v>20</v>
      </c>
      <c r="L35" s="13">
        <f>STDEV($B$5:$B35)</f>
        <v>3.6927712005734898</v>
      </c>
      <c r="M35" s="13">
        <f>STDEV($B36:$B$104)</f>
        <v>30.278544901132928</v>
      </c>
      <c r="N35" s="13">
        <f>SLOPE($B$5:$B35,$A$5:$A35)</f>
        <v>2.3387096774193542E-2</v>
      </c>
      <c r="O35" s="13">
        <f>SLOPE($B36:$B$104,$A36:$A$104)</f>
        <v>1.1364998173182315</v>
      </c>
      <c r="P35" s="14">
        <f t="shared" si="9"/>
        <v>47.862552594670404</v>
      </c>
      <c r="Q35" s="14">
        <f t="shared" si="10"/>
        <v>69</v>
      </c>
      <c r="R35" s="14">
        <f t="shared" si="11"/>
        <v>0</v>
      </c>
      <c r="S35" s="14">
        <f t="shared" si="12"/>
        <v>26.585773700559439</v>
      </c>
      <c r="T35" s="14">
        <f t="shared" si="13"/>
        <v>1.1131127205440379</v>
      </c>
      <c r="V35">
        <f t="shared" si="14"/>
        <v>44</v>
      </c>
      <c r="W35">
        <f t="shared" si="4"/>
        <v>41</v>
      </c>
      <c r="X35">
        <f t="shared" si="4"/>
        <v>1</v>
      </c>
      <c r="Y35">
        <f t="shared" si="4"/>
        <v>59</v>
      </c>
      <c r="Z35">
        <f t="shared" si="4"/>
        <v>49</v>
      </c>
      <c r="AA35">
        <v>1000000</v>
      </c>
      <c r="AB35">
        <f t="shared" si="15"/>
        <v>0.3</v>
      </c>
      <c r="AC35" t="str">
        <f t="shared" si="16"/>
        <v>valid</v>
      </c>
      <c r="AE35" s="19" t="s">
        <v>57</v>
      </c>
      <c r="AF35" s="20">
        <v>51</v>
      </c>
      <c r="AG35" s="20">
        <v>41</v>
      </c>
      <c r="AH35" s="20">
        <v>1</v>
      </c>
      <c r="AI35" s="20">
        <v>44</v>
      </c>
      <c r="AJ35" s="20">
        <v>36</v>
      </c>
      <c r="AK35" s="20">
        <v>1000000</v>
      </c>
      <c r="AQ35">
        <f t="shared" si="1"/>
        <v>31</v>
      </c>
      <c r="AR35">
        <f t="shared" si="0"/>
        <v>1</v>
      </c>
      <c r="AS35">
        <f t="shared" si="0"/>
        <v>42</v>
      </c>
      <c r="AT35">
        <f t="shared" si="0"/>
        <v>38</v>
      </c>
      <c r="AU35">
        <f t="shared" si="0"/>
        <v>46</v>
      </c>
      <c r="AV35">
        <f t="shared" si="2"/>
        <v>1000000</v>
      </c>
      <c r="BB35" s="19" t="s">
        <v>57</v>
      </c>
      <c r="BC35" s="20">
        <v>31</v>
      </c>
      <c r="BD35" s="20">
        <v>1</v>
      </c>
      <c r="BE35" s="20">
        <v>42</v>
      </c>
      <c r="BF35" s="20">
        <v>38</v>
      </c>
      <c r="BG35" s="20">
        <v>46</v>
      </c>
      <c r="BH35" s="20">
        <v>1000000</v>
      </c>
      <c r="BR35" s="26">
        <v>2</v>
      </c>
      <c r="BS35" s="8">
        <f t="shared" si="3"/>
        <v>-0.3</v>
      </c>
      <c r="BT35" s="8">
        <f t="shared" si="5"/>
        <v>10.583005244258366</v>
      </c>
      <c r="BU35" s="8">
        <f t="shared" si="6"/>
        <v>0</v>
      </c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9"/>
    </row>
    <row r="36" spans="1:91" ht="18.600000000000001" thickBot="1" x14ac:dyDescent="0.4">
      <c r="A36">
        <v>32</v>
      </c>
      <c r="B36">
        <v>26</v>
      </c>
      <c r="C36">
        <f t="shared" si="7"/>
        <v>0.3</v>
      </c>
      <c r="D36">
        <f t="shared" si="8"/>
        <v>37.6</v>
      </c>
      <c r="E36">
        <f t="shared" si="17"/>
        <v>6.1101009266077657</v>
      </c>
      <c r="F36" s="13">
        <f>AVERAGE($B$5:$B36)</f>
        <v>25.375</v>
      </c>
      <c r="G36" s="13">
        <f>AVERAGE($B37:$B$104)</f>
        <v>73.911764705882348</v>
      </c>
      <c r="H36" s="13">
        <f>MAX($B$5:$B36)</f>
        <v>30</v>
      </c>
      <c r="I36" s="13">
        <f>MAX($B37:$B$104)</f>
        <v>99</v>
      </c>
      <c r="J36" s="13">
        <f>MIN($B$5:$B36)</f>
        <v>20</v>
      </c>
      <c r="K36" s="13">
        <f>MIN($B37:$B$104)</f>
        <v>20</v>
      </c>
      <c r="L36" s="13">
        <f>STDEV($B$5:$B36)</f>
        <v>3.6345119919123721</v>
      </c>
      <c r="M36" s="13">
        <f>STDEV($B37:$B$104)</f>
        <v>29.945091688661066</v>
      </c>
      <c r="N36" s="13">
        <f>SLOPE($B$5:$B36,$A$5:$A36)</f>
        <v>2.4926686217008796E-2</v>
      </c>
      <c r="O36" s="13">
        <f>SLOPE($B37:$B$104,$A37:$A$104)</f>
        <v>1.1252051761652095</v>
      </c>
      <c r="P36" s="14">
        <f t="shared" si="9"/>
        <v>48.536764705882348</v>
      </c>
      <c r="Q36" s="14">
        <f t="shared" si="10"/>
        <v>69</v>
      </c>
      <c r="R36" s="14">
        <f t="shared" si="11"/>
        <v>0</v>
      </c>
      <c r="S36" s="14">
        <f t="shared" si="12"/>
        <v>26.310579696748693</v>
      </c>
      <c r="T36" s="14">
        <f t="shared" si="13"/>
        <v>1.1002784899482008</v>
      </c>
      <c r="V36">
        <f t="shared" si="14"/>
        <v>46</v>
      </c>
      <c r="W36">
        <f t="shared" si="4"/>
        <v>41</v>
      </c>
      <c r="X36">
        <f t="shared" si="4"/>
        <v>1</v>
      </c>
      <c r="Y36">
        <f t="shared" si="4"/>
        <v>55</v>
      </c>
      <c r="Z36">
        <f t="shared" si="4"/>
        <v>45</v>
      </c>
      <c r="AA36">
        <v>1000000</v>
      </c>
      <c r="AB36">
        <f t="shared" si="15"/>
        <v>0.3</v>
      </c>
      <c r="AC36" t="str">
        <f t="shared" si="16"/>
        <v>valid</v>
      </c>
      <c r="AE36" s="19" t="s">
        <v>58</v>
      </c>
      <c r="AF36" s="20">
        <v>53</v>
      </c>
      <c r="AG36" s="20">
        <v>41</v>
      </c>
      <c r="AH36" s="20">
        <v>1</v>
      </c>
      <c r="AI36" s="20">
        <v>39</v>
      </c>
      <c r="AJ36" s="20">
        <v>30</v>
      </c>
      <c r="AK36" s="20">
        <v>1000000</v>
      </c>
      <c r="AQ36">
        <f t="shared" si="1"/>
        <v>29</v>
      </c>
      <c r="AR36">
        <f t="shared" si="0"/>
        <v>1</v>
      </c>
      <c r="AS36">
        <f t="shared" si="0"/>
        <v>42</v>
      </c>
      <c r="AT36">
        <f t="shared" si="0"/>
        <v>43</v>
      </c>
      <c r="AU36">
        <f t="shared" si="0"/>
        <v>52</v>
      </c>
      <c r="AV36">
        <f t="shared" si="2"/>
        <v>1000000</v>
      </c>
      <c r="BB36" s="19" t="s">
        <v>58</v>
      </c>
      <c r="BC36" s="20">
        <v>29</v>
      </c>
      <c r="BD36" s="20">
        <v>1</v>
      </c>
      <c r="BE36" s="20">
        <v>42</v>
      </c>
      <c r="BF36" s="20">
        <v>43</v>
      </c>
      <c r="BG36" s="20">
        <v>52</v>
      </c>
      <c r="BH36" s="20">
        <v>1000000</v>
      </c>
      <c r="BR36" s="26">
        <v>0</v>
      </c>
      <c r="BS36" s="8">
        <f t="shared" si="3"/>
        <v>-0.3</v>
      </c>
      <c r="BT36" s="8">
        <f t="shared" si="5"/>
        <v>7.211102550927972</v>
      </c>
      <c r="BU36" s="8">
        <f t="shared" si="6"/>
        <v>0</v>
      </c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9"/>
    </row>
    <row r="37" spans="1:91" ht="18.600000000000001" thickBot="1" x14ac:dyDescent="0.4">
      <c r="A37">
        <v>33</v>
      </c>
      <c r="B37">
        <v>29</v>
      </c>
      <c r="C37">
        <f t="shared" si="7"/>
        <v>0.3</v>
      </c>
      <c r="D37">
        <f t="shared" si="8"/>
        <v>36</v>
      </c>
      <c r="E37">
        <f t="shared" si="17"/>
        <v>14.04753833713697</v>
      </c>
      <c r="F37" s="13">
        <f>AVERAGE($B$5:$B37)</f>
        <v>25.484848484848484</v>
      </c>
      <c r="G37" s="13">
        <f>AVERAGE($B38:$B$104)</f>
        <v>74.582089552238813</v>
      </c>
      <c r="H37" s="13">
        <f>MAX($B$5:$B37)</f>
        <v>30</v>
      </c>
      <c r="I37" s="13">
        <f>MAX($B38:$B$104)</f>
        <v>99</v>
      </c>
      <c r="J37" s="13">
        <f>MIN($B$5:$B37)</f>
        <v>20</v>
      </c>
      <c r="K37" s="13">
        <f>MIN($B38:$B$104)</f>
        <v>20</v>
      </c>
      <c r="L37" s="13">
        <f>STDEV($B$5:$B37)</f>
        <v>3.6325026851436393</v>
      </c>
      <c r="M37" s="13">
        <f>STDEV($B38:$B$104)</f>
        <v>29.652609499217277</v>
      </c>
      <c r="N37" s="13">
        <f>SLOPE($B$5:$B37,$A$5:$A37)</f>
        <v>4.2112299465240643E-2</v>
      </c>
      <c r="O37" s="13">
        <f>SLOPE($B38:$B$104,$A38:$A$104)</f>
        <v>1.1154122435948595</v>
      </c>
      <c r="P37" s="14">
        <f t="shared" si="9"/>
        <v>49.097241067390328</v>
      </c>
      <c r="Q37" s="14">
        <f t="shared" si="10"/>
        <v>69</v>
      </c>
      <c r="R37" s="14">
        <f t="shared" si="11"/>
        <v>0</v>
      </c>
      <c r="S37" s="14">
        <f t="shared" si="12"/>
        <v>26.020106814073639</v>
      </c>
      <c r="T37" s="14">
        <f t="shared" si="13"/>
        <v>1.0732999441296189</v>
      </c>
      <c r="V37">
        <f t="shared" si="14"/>
        <v>47</v>
      </c>
      <c r="W37">
        <f t="shared" si="4"/>
        <v>41</v>
      </c>
      <c r="X37">
        <f t="shared" si="4"/>
        <v>1</v>
      </c>
      <c r="Y37">
        <f t="shared" si="4"/>
        <v>52</v>
      </c>
      <c r="Z37">
        <f t="shared" si="4"/>
        <v>39</v>
      </c>
      <c r="AA37">
        <v>1000000</v>
      </c>
      <c r="AB37">
        <f t="shared" si="15"/>
        <v>0.3</v>
      </c>
      <c r="AC37" t="str">
        <f t="shared" si="16"/>
        <v>valid</v>
      </c>
      <c r="AE37" s="19" t="s">
        <v>59</v>
      </c>
      <c r="AF37" s="20">
        <v>56</v>
      </c>
      <c r="AG37" s="20">
        <v>41</v>
      </c>
      <c r="AH37" s="20">
        <v>1</v>
      </c>
      <c r="AI37" s="20">
        <v>35</v>
      </c>
      <c r="AJ37" s="20">
        <v>28</v>
      </c>
      <c r="AK37" s="20">
        <v>1000000</v>
      </c>
      <c r="AQ37">
        <f t="shared" si="1"/>
        <v>26</v>
      </c>
      <c r="AR37">
        <f t="shared" si="0"/>
        <v>1</v>
      </c>
      <c r="AS37">
        <f t="shared" si="0"/>
        <v>42</v>
      </c>
      <c r="AT37">
        <f t="shared" si="0"/>
        <v>47</v>
      </c>
      <c r="AU37">
        <f t="shared" si="0"/>
        <v>54</v>
      </c>
      <c r="AV37">
        <f t="shared" si="2"/>
        <v>1000000</v>
      </c>
      <c r="BB37" s="19" t="s">
        <v>59</v>
      </c>
      <c r="BC37" s="20">
        <v>26</v>
      </c>
      <c r="BD37" s="20">
        <v>1</v>
      </c>
      <c r="BE37" s="20">
        <v>42</v>
      </c>
      <c r="BF37" s="20">
        <v>47</v>
      </c>
      <c r="BG37" s="20">
        <v>54</v>
      </c>
      <c r="BH37" s="20">
        <v>1000000</v>
      </c>
      <c r="BR37" s="26">
        <v>12</v>
      </c>
      <c r="BS37" s="8">
        <f t="shared" si="3"/>
        <v>-0.3</v>
      </c>
      <c r="BT37" s="8">
        <f t="shared" si="5"/>
        <v>14.189197769195198</v>
      </c>
      <c r="BU37" s="8">
        <f t="shared" si="6"/>
        <v>0</v>
      </c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9"/>
    </row>
    <row r="38" spans="1:91" ht="18.600000000000001" thickBot="1" x14ac:dyDescent="0.4">
      <c r="A38">
        <v>34</v>
      </c>
      <c r="B38">
        <f>B5</f>
        <v>23</v>
      </c>
      <c r="C38">
        <f t="shared" si="7"/>
        <v>0.3</v>
      </c>
      <c r="D38">
        <f t="shared" si="8"/>
        <v>35.6</v>
      </c>
      <c r="E38">
        <f t="shared" si="17"/>
        <v>10.583005244258366</v>
      </c>
      <c r="F38" s="13">
        <f>AVERAGE($B$5:$B38)</f>
        <v>25.411764705882351</v>
      </c>
      <c r="G38" s="13">
        <f>AVERAGE($B39:$B$104)</f>
        <v>75.36363636363636</v>
      </c>
      <c r="H38" s="13">
        <f>MAX($B$5:$B38)</f>
        <v>30</v>
      </c>
      <c r="I38" s="13">
        <f>MAX($B39:$B$104)</f>
        <v>99</v>
      </c>
      <c r="J38" s="13">
        <f>MIN($B$5:$B38)</f>
        <v>20</v>
      </c>
      <c r="K38" s="13">
        <f>MIN($B39:$B$104)</f>
        <v>20</v>
      </c>
      <c r="L38" s="13">
        <f>STDEV($B$5:$B38)</f>
        <v>3.6023363383329641</v>
      </c>
      <c r="M38" s="13">
        <f>STDEV($B39:$B$104)</f>
        <v>29.176194913839421</v>
      </c>
      <c r="N38" s="13">
        <f>SLOPE($B$5:$B38,$A$5:$A38)</f>
        <v>2.5974025974025969E-2</v>
      </c>
      <c r="O38" s="13">
        <f>SLOPE($B39:$B$104,$A39:$A$104)</f>
        <v>1.0947500260933096</v>
      </c>
      <c r="P38" s="14">
        <f t="shared" si="9"/>
        <v>49.951871657754012</v>
      </c>
      <c r="Q38" s="14">
        <f t="shared" si="10"/>
        <v>69</v>
      </c>
      <c r="R38" s="14">
        <f t="shared" si="11"/>
        <v>0</v>
      </c>
      <c r="S38" s="14">
        <f t="shared" si="12"/>
        <v>25.573858575506456</v>
      </c>
      <c r="T38" s="14">
        <f t="shared" si="13"/>
        <v>1.0687760001192836</v>
      </c>
      <c r="V38">
        <f t="shared" si="14"/>
        <v>49</v>
      </c>
      <c r="W38">
        <f t="shared" si="4"/>
        <v>41</v>
      </c>
      <c r="X38">
        <f t="shared" si="4"/>
        <v>1</v>
      </c>
      <c r="Y38">
        <f t="shared" si="4"/>
        <v>50</v>
      </c>
      <c r="Z38">
        <f t="shared" si="4"/>
        <v>37</v>
      </c>
      <c r="AA38">
        <v>1000000</v>
      </c>
      <c r="AB38">
        <f t="shared" si="15"/>
        <v>0.3</v>
      </c>
      <c r="AC38" t="str">
        <f t="shared" si="16"/>
        <v>valid</v>
      </c>
      <c r="AE38" s="19" t="s">
        <v>60</v>
      </c>
      <c r="AF38" s="20">
        <v>58</v>
      </c>
      <c r="AG38" s="20">
        <v>41</v>
      </c>
      <c r="AH38" s="20">
        <v>1</v>
      </c>
      <c r="AI38" s="20">
        <v>33</v>
      </c>
      <c r="AJ38" s="20">
        <v>26</v>
      </c>
      <c r="AK38" s="20">
        <v>1000000</v>
      </c>
      <c r="AQ38">
        <f t="shared" si="1"/>
        <v>24</v>
      </c>
      <c r="AR38">
        <f t="shared" si="0"/>
        <v>1</v>
      </c>
      <c r="AS38">
        <f t="shared" si="0"/>
        <v>42</v>
      </c>
      <c r="AT38">
        <f t="shared" si="0"/>
        <v>49</v>
      </c>
      <c r="AU38">
        <f t="shared" si="0"/>
        <v>56</v>
      </c>
      <c r="AV38">
        <f t="shared" si="2"/>
        <v>1000000</v>
      </c>
      <c r="BB38" s="19" t="s">
        <v>60</v>
      </c>
      <c r="BC38" s="20">
        <v>24</v>
      </c>
      <c r="BD38" s="20">
        <v>1</v>
      </c>
      <c r="BE38" s="20">
        <v>42</v>
      </c>
      <c r="BF38" s="20">
        <v>49</v>
      </c>
      <c r="BG38" s="20">
        <v>56</v>
      </c>
      <c r="BH38" s="20">
        <v>1000000</v>
      </c>
      <c r="BR38" s="26">
        <v>3</v>
      </c>
      <c r="BS38" s="8">
        <f t="shared" si="3"/>
        <v>-0.3</v>
      </c>
      <c r="BT38" s="8">
        <f t="shared" si="5"/>
        <v>12.489995996796797</v>
      </c>
      <c r="BU38" s="8">
        <f t="shared" si="6"/>
        <v>0</v>
      </c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9"/>
    </row>
    <row r="39" spans="1:91" ht="18.600000000000001" thickBot="1" x14ac:dyDescent="0.4">
      <c r="A39">
        <v>35</v>
      </c>
      <c r="B39">
        <f t="shared" ref="B39:B54" si="18">B6</f>
        <v>27</v>
      </c>
      <c r="C39">
        <f t="shared" si="7"/>
        <v>0.3</v>
      </c>
      <c r="D39">
        <f t="shared" si="8"/>
        <v>34.6</v>
      </c>
      <c r="E39">
        <f t="shared" si="17"/>
        <v>7.211102550927972</v>
      </c>
      <c r="F39" s="13">
        <f>AVERAGE($B$5:$B39)</f>
        <v>25.457142857142856</v>
      </c>
      <c r="G39" s="13">
        <f>AVERAGE($B40:$B$104)</f>
        <v>76.107692307692304</v>
      </c>
      <c r="H39" s="13">
        <f>MAX($B$5:$B39)</f>
        <v>30</v>
      </c>
      <c r="I39" s="13">
        <f>MAX($B40:$B$104)</f>
        <v>99</v>
      </c>
      <c r="J39" s="13">
        <f>MIN($B$5:$B39)</f>
        <v>20</v>
      </c>
      <c r="K39" s="13">
        <f>MIN($B40:$B$104)</f>
        <v>20</v>
      </c>
      <c r="L39" s="13">
        <f>STDEV($B$5:$B39)</f>
        <v>3.5591047878302668</v>
      </c>
      <c r="M39" s="13">
        <f>STDEV($B40:$B$104)</f>
        <v>28.76528022032544</v>
      </c>
      <c r="N39" s="13">
        <f>SLOPE($B$5:$B39,$A$5:$A39)</f>
        <v>3.1372549019607843E-2</v>
      </c>
      <c r="O39" s="13">
        <f>SLOPE($B40:$B$104,$A40:$A$104)</f>
        <v>1.0763111888111889</v>
      </c>
      <c r="P39" s="14">
        <f t="shared" si="9"/>
        <v>50.650549450549448</v>
      </c>
      <c r="Q39" s="14">
        <f t="shared" si="10"/>
        <v>69</v>
      </c>
      <c r="R39" s="14">
        <f t="shared" si="11"/>
        <v>0</v>
      </c>
      <c r="S39" s="14">
        <f t="shared" si="12"/>
        <v>25.206175432495172</v>
      </c>
      <c r="T39" s="14">
        <f t="shared" si="13"/>
        <v>1.0449386397915812</v>
      </c>
      <c r="V39">
        <f t="shared" si="14"/>
        <v>51</v>
      </c>
      <c r="W39">
        <f t="shared" si="4"/>
        <v>41</v>
      </c>
      <c r="X39">
        <f t="shared" si="4"/>
        <v>1</v>
      </c>
      <c r="Y39">
        <f t="shared" si="4"/>
        <v>44</v>
      </c>
      <c r="Z39">
        <f t="shared" si="4"/>
        <v>36</v>
      </c>
      <c r="AA39">
        <v>1000000</v>
      </c>
      <c r="AB39">
        <f t="shared" si="15"/>
        <v>0.3</v>
      </c>
      <c r="AC39" t="str">
        <f t="shared" si="16"/>
        <v>valid</v>
      </c>
      <c r="AE39" s="19" t="s">
        <v>61</v>
      </c>
      <c r="AF39" s="20">
        <v>60</v>
      </c>
      <c r="AG39" s="20">
        <v>41</v>
      </c>
      <c r="AH39" s="20">
        <v>1</v>
      </c>
      <c r="AI39" s="20">
        <v>30</v>
      </c>
      <c r="AJ39" s="20">
        <v>22</v>
      </c>
      <c r="AK39" s="20">
        <v>1000000</v>
      </c>
      <c r="AQ39">
        <f t="shared" si="1"/>
        <v>22</v>
      </c>
      <c r="AR39">
        <f t="shared" si="0"/>
        <v>1</v>
      </c>
      <c r="AS39">
        <f t="shared" si="0"/>
        <v>42</v>
      </c>
      <c r="AT39">
        <f t="shared" si="0"/>
        <v>52</v>
      </c>
      <c r="AU39">
        <f t="shared" si="0"/>
        <v>60</v>
      </c>
      <c r="AV39">
        <f t="shared" si="2"/>
        <v>1000000</v>
      </c>
      <c r="BB39" s="19" t="s">
        <v>61</v>
      </c>
      <c r="BC39" s="20">
        <v>22</v>
      </c>
      <c r="BD39" s="20">
        <v>1</v>
      </c>
      <c r="BE39" s="20">
        <v>42</v>
      </c>
      <c r="BF39" s="20">
        <v>52</v>
      </c>
      <c r="BG39" s="20">
        <v>60</v>
      </c>
      <c r="BH39" s="20">
        <v>1000000</v>
      </c>
      <c r="BR39" s="26">
        <v>1</v>
      </c>
      <c r="BS39" s="8">
        <f t="shared" si="3"/>
        <v>-0.3</v>
      </c>
      <c r="BT39" s="8">
        <f t="shared" si="5"/>
        <v>5.0332229568471467</v>
      </c>
      <c r="BU39" s="8">
        <f t="shared" si="6"/>
        <v>0</v>
      </c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9"/>
    </row>
    <row r="40" spans="1:91" ht="18.600000000000001" thickBot="1" x14ac:dyDescent="0.4">
      <c r="A40">
        <v>36</v>
      </c>
      <c r="B40">
        <f t="shared" si="18"/>
        <v>30</v>
      </c>
      <c r="C40">
        <f t="shared" si="7"/>
        <v>0.3</v>
      </c>
      <c r="D40">
        <f t="shared" si="8"/>
        <v>32.799999999999997</v>
      </c>
      <c r="E40">
        <f t="shared" si="17"/>
        <v>14.189197769195198</v>
      </c>
      <c r="F40" s="13">
        <f>AVERAGE($B$5:$B40)</f>
        <v>25.583333333333332</v>
      </c>
      <c r="G40" s="13">
        <f>AVERAGE($B41:$B$104)</f>
        <v>76.828125</v>
      </c>
      <c r="H40" s="13">
        <f>MAX($B$5:$B40)</f>
        <v>30</v>
      </c>
      <c r="I40" s="13">
        <f>MAX($B41:$B$104)</f>
        <v>99</v>
      </c>
      <c r="J40" s="13">
        <f>MIN($B$5:$B40)</f>
        <v>20</v>
      </c>
      <c r="K40" s="13">
        <f>MIN($B41:$B$104)</f>
        <v>20</v>
      </c>
      <c r="L40" s="13">
        <f>STDEV($B$5:$B40)</f>
        <v>3.5886726555331609</v>
      </c>
      <c r="M40" s="13">
        <f>STDEV($B41:$B$104)</f>
        <v>28.395480686417308</v>
      </c>
      <c r="N40" s="13">
        <f>SLOPE($B$5:$B40,$A$5:$A40)</f>
        <v>4.9292149292149291E-2</v>
      </c>
      <c r="O40" s="13">
        <f>SLOPE($B41:$B$104,$A41:$A$104)</f>
        <v>1.0589514652014651</v>
      </c>
      <c r="P40" s="14">
        <f t="shared" si="9"/>
        <v>51.244791666666671</v>
      </c>
      <c r="Q40" s="14">
        <f t="shared" si="10"/>
        <v>69</v>
      </c>
      <c r="R40" s="14">
        <f t="shared" si="11"/>
        <v>0</v>
      </c>
      <c r="S40" s="14">
        <f t="shared" si="12"/>
        <v>24.806808030884149</v>
      </c>
      <c r="T40" s="14">
        <f t="shared" si="13"/>
        <v>1.0096593159093159</v>
      </c>
      <c r="V40">
        <f t="shared" si="14"/>
        <v>53</v>
      </c>
      <c r="W40">
        <f t="shared" si="4"/>
        <v>41</v>
      </c>
      <c r="X40">
        <f t="shared" si="4"/>
        <v>1</v>
      </c>
      <c r="Y40">
        <f t="shared" si="4"/>
        <v>39</v>
      </c>
      <c r="Z40">
        <f t="shared" si="4"/>
        <v>30</v>
      </c>
      <c r="AA40">
        <v>1000000</v>
      </c>
      <c r="AB40">
        <f t="shared" si="15"/>
        <v>0.3</v>
      </c>
      <c r="AC40" t="str">
        <f t="shared" si="16"/>
        <v>valid</v>
      </c>
      <c r="AE40" s="19" t="s">
        <v>62</v>
      </c>
      <c r="AF40" s="20">
        <v>62</v>
      </c>
      <c r="AG40" s="20">
        <v>41</v>
      </c>
      <c r="AH40" s="20">
        <v>1</v>
      </c>
      <c r="AI40" s="20">
        <v>27</v>
      </c>
      <c r="AJ40" s="20">
        <v>21</v>
      </c>
      <c r="AK40" s="20">
        <v>1000000</v>
      </c>
      <c r="AQ40">
        <f t="shared" si="1"/>
        <v>20</v>
      </c>
      <c r="AR40">
        <f t="shared" si="0"/>
        <v>1</v>
      </c>
      <c r="AS40">
        <f t="shared" si="0"/>
        <v>42</v>
      </c>
      <c r="AT40">
        <f t="shared" si="0"/>
        <v>55</v>
      </c>
      <c r="AU40">
        <f t="shared" si="0"/>
        <v>61</v>
      </c>
      <c r="AV40">
        <f t="shared" si="2"/>
        <v>1000000</v>
      </c>
      <c r="BB40" s="19" t="s">
        <v>62</v>
      </c>
      <c r="BC40" s="20">
        <v>20</v>
      </c>
      <c r="BD40" s="20">
        <v>1</v>
      </c>
      <c r="BE40" s="20">
        <v>42</v>
      </c>
      <c r="BF40" s="20">
        <v>55</v>
      </c>
      <c r="BG40" s="20">
        <v>61</v>
      </c>
      <c r="BH40" s="20">
        <v>1000000</v>
      </c>
      <c r="BR40" s="26">
        <v>10</v>
      </c>
      <c r="BS40" s="8">
        <f t="shared" si="3"/>
        <v>-0.3</v>
      </c>
      <c r="BT40" s="8">
        <f t="shared" si="5"/>
        <v>7.211102550927988</v>
      </c>
      <c r="BU40" s="8">
        <f t="shared" si="6"/>
        <v>0</v>
      </c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9"/>
    </row>
    <row r="41" spans="1:91" ht="18.600000000000001" thickBot="1" x14ac:dyDescent="0.4">
      <c r="A41">
        <v>37</v>
      </c>
      <c r="B41">
        <f t="shared" si="18"/>
        <v>24</v>
      </c>
      <c r="C41">
        <f t="shared" si="7"/>
        <v>0.3</v>
      </c>
      <c r="D41">
        <f t="shared" si="8"/>
        <v>32.200000000000003</v>
      </c>
      <c r="E41">
        <f t="shared" si="17"/>
        <v>12.489995996796797</v>
      </c>
      <c r="F41" s="13">
        <f>AVERAGE($B$5:$B41)</f>
        <v>25.54054054054054</v>
      </c>
      <c r="G41" s="13">
        <f>AVERAGE($B42:$B$104)</f>
        <v>77.666666666666671</v>
      </c>
      <c r="H41" s="13">
        <f>MAX($B$5:$B41)</f>
        <v>30</v>
      </c>
      <c r="I41" s="13">
        <f>MAX($B42:$B$104)</f>
        <v>99</v>
      </c>
      <c r="J41" s="13">
        <f>MIN($B$5:$B41)</f>
        <v>20</v>
      </c>
      <c r="K41" s="13">
        <f>MIN($B42:$B$104)</f>
        <v>20</v>
      </c>
      <c r="L41" s="13">
        <f>STDEV($B$5:$B41)</f>
        <v>3.5480401052677819</v>
      </c>
      <c r="M41" s="13">
        <f>STDEV($B42:$B$104)</f>
        <v>27.813317766158182</v>
      </c>
      <c r="N41" s="13">
        <f>SLOPE($B$5:$B41,$A$5:$A41)</f>
        <v>3.8643907064959682E-2</v>
      </c>
      <c r="O41" s="13">
        <f>SLOPE($B42:$B$104,$A42:$A$104)</f>
        <v>1.0290418586789554</v>
      </c>
      <c r="P41" s="14">
        <f t="shared" si="9"/>
        <v>52.126126126126131</v>
      </c>
      <c r="Q41" s="14">
        <f t="shared" si="10"/>
        <v>69</v>
      </c>
      <c r="R41" s="14">
        <f t="shared" si="11"/>
        <v>0</v>
      </c>
      <c r="S41" s="14">
        <f t="shared" si="12"/>
        <v>24.265277660890401</v>
      </c>
      <c r="T41" s="14">
        <f t="shared" si="13"/>
        <v>0.99039795161399569</v>
      </c>
      <c r="V41">
        <f t="shared" si="14"/>
        <v>56</v>
      </c>
      <c r="W41">
        <f t="shared" si="4"/>
        <v>41</v>
      </c>
      <c r="X41">
        <f t="shared" si="4"/>
        <v>1</v>
      </c>
      <c r="Y41">
        <f t="shared" si="4"/>
        <v>35</v>
      </c>
      <c r="Z41">
        <f t="shared" si="4"/>
        <v>28</v>
      </c>
      <c r="AA41">
        <v>1000000</v>
      </c>
      <c r="AB41">
        <f t="shared" si="15"/>
        <v>0.3</v>
      </c>
      <c r="AC41" t="str">
        <f t="shared" si="16"/>
        <v>valid</v>
      </c>
      <c r="AE41" s="19" t="s">
        <v>63</v>
      </c>
      <c r="AF41" s="20">
        <v>64</v>
      </c>
      <c r="AG41" s="20">
        <v>41</v>
      </c>
      <c r="AH41" s="20">
        <v>1</v>
      </c>
      <c r="AI41" s="20">
        <v>24</v>
      </c>
      <c r="AJ41" s="20">
        <v>19</v>
      </c>
      <c r="AK41" s="20">
        <v>1000000</v>
      </c>
      <c r="AQ41">
        <f t="shared" si="1"/>
        <v>18</v>
      </c>
      <c r="AR41">
        <f t="shared" si="0"/>
        <v>1</v>
      </c>
      <c r="AS41">
        <f t="shared" si="0"/>
        <v>42</v>
      </c>
      <c r="AT41">
        <f t="shared" si="0"/>
        <v>58</v>
      </c>
      <c r="AU41">
        <f t="shared" si="0"/>
        <v>63</v>
      </c>
      <c r="AV41">
        <f t="shared" si="2"/>
        <v>1000000</v>
      </c>
      <c r="BB41" s="19" t="s">
        <v>63</v>
      </c>
      <c r="BC41" s="20">
        <v>18</v>
      </c>
      <c r="BD41" s="20">
        <v>1</v>
      </c>
      <c r="BE41" s="20">
        <v>42</v>
      </c>
      <c r="BF41" s="20">
        <v>58</v>
      </c>
      <c r="BG41" s="20">
        <v>63</v>
      </c>
      <c r="BH41" s="20">
        <v>1000000</v>
      </c>
      <c r="BR41" s="26">
        <v>5</v>
      </c>
      <c r="BS41" s="8">
        <f t="shared" si="3"/>
        <v>-0.3</v>
      </c>
      <c r="BT41" s="8">
        <f t="shared" si="5"/>
        <v>7.2111025509279871</v>
      </c>
      <c r="BU41" s="8">
        <f t="shared" si="6"/>
        <v>0</v>
      </c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9"/>
    </row>
    <row r="42" spans="1:91" ht="18.600000000000001" thickBot="1" x14ac:dyDescent="0.4">
      <c r="A42">
        <v>38</v>
      </c>
      <c r="B42">
        <f t="shared" si="18"/>
        <v>23</v>
      </c>
      <c r="C42">
        <f t="shared" si="7"/>
        <v>0.3</v>
      </c>
      <c r="D42">
        <f t="shared" si="8"/>
        <v>31.8</v>
      </c>
      <c r="E42">
        <f t="shared" si="17"/>
        <v>5.0332229568471467</v>
      </c>
      <c r="F42" s="13">
        <f>AVERAGE($B$5:$B42)</f>
        <v>25.473684210526315</v>
      </c>
      <c r="G42" s="13">
        <f>AVERAGE($B43:$B$104)</f>
        <v>78.548387096774192</v>
      </c>
      <c r="H42" s="13">
        <f>MAX($B$5:$B42)</f>
        <v>30</v>
      </c>
      <c r="I42" s="13">
        <f>MAX($B43:$B$104)</f>
        <v>99</v>
      </c>
      <c r="J42" s="13">
        <f>MIN($B$5:$B42)</f>
        <v>20</v>
      </c>
      <c r="K42" s="13">
        <f>MIN($B43:$B$104)</f>
        <v>20</v>
      </c>
      <c r="L42" s="13">
        <f>STDEV($B$5:$B42)</f>
        <v>3.5239477410094473</v>
      </c>
      <c r="M42" s="13">
        <f>STDEV($B43:$B$104)</f>
        <v>27.13818761199969</v>
      </c>
      <c r="N42" s="13">
        <f>SLOPE($B$5:$B42,$A$5:$A42)</f>
        <v>2.5385709596235911E-2</v>
      </c>
      <c r="O42" s="13">
        <f>SLOPE($B43:$B$104,$A43:$A$104)</f>
        <v>0.99292387499685242</v>
      </c>
      <c r="P42" s="14">
        <f t="shared" si="9"/>
        <v>53.074702886247877</v>
      </c>
      <c r="Q42" s="14">
        <f t="shared" si="10"/>
        <v>69</v>
      </c>
      <c r="R42" s="14">
        <f t="shared" si="11"/>
        <v>0</v>
      </c>
      <c r="S42" s="14">
        <f t="shared" si="12"/>
        <v>23.614239870990243</v>
      </c>
      <c r="T42" s="14">
        <f t="shared" si="13"/>
        <v>0.96753816540061655</v>
      </c>
      <c r="V42">
        <f t="shared" si="14"/>
        <v>58</v>
      </c>
      <c r="W42">
        <f t="shared" si="4"/>
        <v>41</v>
      </c>
      <c r="X42">
        <f t="shared" si="4"/>
        <v>1</v>
      </c>
      <c r="Y42">
        <f t="shared" si="4"/>
        <v>33</v>
      </c>
      <c r="Z42">
        <f t="shared" si="4"/>
        <v>26</v>
      </c>
      <c r="AA42">
        <v>1000000</v>
      </c>
      <c r="AB42">
        <f t="shared" si="15"/>
        <v>0.3</v>
      </c>
      <c r="AC42" t="str">
        <f t="shared" si="16"/>
        <v>valid</v>
      </c>
      <c r="AE42" s="19" t="s">
        <v>64</v>
      </c>
      <c r="AF42" s="20">
        <v>66</v>
      </c>
      <c r="AG42" s="20">
        <v>41</v>
      </c>
      <c r="AH42" s="20">
        <v>1</v>
      </c>
      <c r="AI42" s="20">
        <v>21</v>
      </c>
      <c r="AJ42" s="20">
        <v>16</v>
      </c>
      <c r="AK42" s="20">
        <v>1000000</v>
      </c>
      <c r="AQ42">
        <f t="shared" si="1"/>
        <v>16</v>
      </c>
      <c r="AR42">
        <f t="shared" si="0"/>
        <v>1</v>
      </c>
      <c r="AS42">
        <f t="shared" si="0"/>
        <v>42</v>
      </c>
      <c r="AT42">
        <f t="shared" si="0"/>
        <v>61</v>
      </c>
      <c r="AU42">
        <f t="shared" si="0"/>
        <v>66</v>
      </c>
      <c r="AV42">
        <f t="shared" si="2"/>
        <v>1000000</v>
      </c>
      <c r="BB42" s="19" t="s">
        <v>64</v>
      </c>
      <c r="BC42" s="20">
        <v>16</v>
      </c>
      <c r="BD42" s="20">
        <v>1</v>
      </c>
      <c r="BE42" s="20">
        <v>42</v>
      </c>
      <c r="BF42" s="20">
        <v>61</v>
      </c>
      <c r="BG42" s="20">
        <v>66</v>
      </c>
      <c r="BH42" s="20">
        <v>1000000</v>
      </c>
      <c r="BR42" s="26">
        <v>5</v>
      </c>
      <c r="BS42" s="8">
        <f t="shared" si="3"/>
        <v>-0.3</v>
      </c>
      <c r="BT42" s="8">
        <f t="shared" si="5"/>
        <v>5.0332229568471654</v>
      </c>
      <c r="BU42" s="8">
        <f t="shared" si="6"/>
        <v>0</v>
      </c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9"/>
    </row>
    <row r="43" spans="1:91" ht="18.600000000000001" thickBot="1" x14ac:dyDescent="0.4">
      <c r="A43">
        <v>39</v>
      </c>
      <c r="B43">
        <f t="shared" si="18"/>
        <v>28</v>
      </c>
      <c r="C43">
        <f t="shared" si="7"/>
        <v>0.3</v>
      </c>
      <c r="D43">
        <f t="shared" si="8"/>
        <v>30.8</v>
      </c>
      <c r="E43">
        <f t="shared" si="17"/>
        <v>7.211102550927988</v>
      </c>
      <c r="F43" s="13">
        <f>AVERAGE($B$5:$B43)</f>
        <v>25.53846153846154</v>
      </c>
      <c r="G43" s="13">
        <f>AVERAGE($B44:$B$104)</f>
        <v>79.377049180327873</v>
      </c>
      <c r="H43" s="13">
        <f>MAX($B$5:$B43)</f>
        <v>30</v>
      </c>
      <c r="I43" s="13">
        <f>MAX($B44:$B$104)</f>
        <v>99</v>
      </c>
      <c r="J43" s="13">
        <f>MIN($B$5:$B43)</f>
        <v>20</v>
      </c>
      <c r="K43" s="13">
        <f>MIN($B44:$B$104)</f>
        <v>20</v>
      </c>
      <c r="L43" s="13">
        <f>STDEV($B$5:$B43)</f>
        <v>3.5007228865971327</v>
      </c>
      <c r="M43" s="13">
        <f>STDEV($B44:$B$104)</f>
        <v>26.560725350553611</v>
      </c>
      <c r="N43" s="13">
        <f>SLOPE($B$5:$B43,$A$5:$A43)</f>
        <v>3.3198380566801605E-2</v>
      </c>
      <c r="O43" s="13">
        <f>SLOPE($B44:$B$104,$A44:$A$104)</f>
        <v>0.95970386039132749</v>
      </c>
      <c r="P43" s="14">
        <f t="shared" si="9"/>
        <v>53.838587641866333</v>
      </c>
      <c r="Q43" s="14">
        <f t="shared" si="10"/>
        <v>69</v>
      </c>
      <c r="R43" s="14">
        <f t="shared" si="11"/>
        <v>0</v>
      </c>
      <c r="S43" s="14">
        <f t="shared" si="12"/>
        <v>23.060002463956479</v>
      </c>
      <c r="T43" s="14">
        <f t="shared" si="13"/>
        <v>0.92650547982452591</v>
      </c>
      <c r="V43">
        <f t="shared" si="14"/>
        <v>60</v>
      </c>
      <c r="W43">
        <f t="shared" si="4"/>
        <v>41</v>
      </c>
      <c r="X43">
        <f t="shared" si="4"/>
        <v>1</v>
      </c>
      <c r="Y43">
        <f t="shared" si="4"/>
        <v>30</v>
      </c>
      <c r="Z43">
        <f t="shared" si="4"/>
        <v>22</v>
      </c>
      <c r="AA43">
        <v>1000000</v>
      </c>
      <c r="AB43">
        <f t="shared" si="15"/>
        <v>0.3</v>
      </c>
      <c r="AC43" t="str">
        <f t="shared" si="16"/>
        <v>valid</v>
      </c>
      <c r="AE43" s="19" t="s">
        <v>65</v>
      </c>
      <c r="AF43" s="20">
        <v>68</v>
      </c>
      <c r="AG43" s="20">
        <v>41</v>
      </c>
      <c r="AH43" s="20">
        <v>1</v>
      </c>
      <c r="AI43" s="20">
        <v>18</v>
      </c>
      <c r="AJ43" s="20">
        <v>14</v>
      </c>
      <c r="AK43" s="20">
        <v>1000000</v>
      </c>
      <c r="AQ43">
        <f t="shared" si="1"/>
        <v>14</v>
      </c>
      <c r="AR43">
        <f t="shared" si="0"/>
        <v>1</v>
      </c>
      <c r="AS43">
        <f t="shared" si="0"/>
        <v>42</v>
      </c>
      <c r="AT43">
        <f t="shared" si="0"/>
        <v>64</v>
      </c>
      <c r="AU43">
        <f t="shared" si="0"/>
        <v>68</v>
      </c>
      <c r="AV43">
        <f t="shared" si="2"/>
        <v>1000000</v>
      </c>
      <c r="BB43" s="19" t="s">
        <v>65</v>
      </c>
      <c r="BC43" s="20">
        <v>14</v>
      </c>
      <c r="BD43" s="20">
        <v>1</v>
      </c>
      <c r="BE43" s="20">
        <v>42</v>
      </c>
      <c r="BF43" s="20">
        <v>64</v>
      </c>
      <c r="BG43" s="20">
        <v>68</v>
      </c>
      <c r="BH43" s="20">
        <v>1000000</v>
      </c>
      <c r="BR43" s="26">
        <v>7</v>
      </c>
      <c r="BS43" s="8">
        <f t="shared" si="3"/>
        <v>-0.3</v>
      </c>
      <c r="BT43" s="8">
        <f t="shared" si="5"/>
        <v>7.0237691685684851</v>
      </c>
      <c r="BU43" s="8">
        <f t="shared" si="6"/>
        <v>0</v>
      </c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9"/>
    </row>
    <row r="44" spans="1:91" ht="18.600000000000001" thickBot="1" x14ac:dyDescent="0.4">
      <c r="A44">
        <v>40</v>
      </c>
      <c r="B44">
        <f t="shared" si="18"/>
        <v>20</v>
      </c>
      <c r="C44">
        <f t="shared" si="7"/>
        <v>0.3</v>
      </c>
      <c r="D44">
        <f t="shared" si="8"/>
        <v>30.4</v>
      </c>
      <c r="E44">
        <f t="shared" si="17"/>
        <v>7.2111025509279871</v>
      </c>
      <c r="F44" s="13">
        <f>AVERAGE($B$5:$B44)</f>
        <v>25.4</v>
      </c>
      <c r="G44" s="13">
        <f>AVERAGE($B45:$B$104)</f>
        <v>80.36666666666666</v>
      </c>
      <c r="H44" s="13">
        <f>MAX($B$5:$B44)</f>
        <v>30</v>
      </c>
      <c r="I44" s="13">
        <f>MAX($B45:$B$104)</f>
        <v>99</v>
      </c>
      <c r="J44" s="13">
        <f>MIN($B$5:$B44)</f>
        <v>20</v>
      </c>
      <c r="K44" s="13">
        <f>MIN($B45:$B$104)</f>
        <v>20</v>
      </c>
      <c r="L44" s="13">
        <f>STDEV($B$5:$B44)</f>
        <v>3.5647850296605923</v>
      </c>
      <c r="M44" s="13">
        <f>STDEV($B45:$B$104)</f>
        <v>25.625706549443517</v>
      </c>
      <c r="N44" s="13">
        <f>SLOPE($B$5:$B44,$A$5:$A44)</f>
        <v>1.0506566604127583E-2</v>
      </c>
      <c r="O44" s="13">
        <f>SLOPE($B45:$B$104,$A45:$A$104)</f>
        <v>0.90786329535982213</v>
      </c>
      <c r="P44" s="14">
        <f t="shared" si="9"/>
        <v>54.966666666666661</v>
      </c>
      <c r="Q44" s="14">
        <f t="shared" si="10"/>
        <v>69</v>
      </c>
      <c r="R44" s="14">
        <f t="shared" si="11"/>
        <v>0</v>
      </c>
      <c r="S44" s="14">
        <f t="shared" si="12"/>
        <v>22.060921519782926</v>
      </c>
      <c r="T44" s="14">
        <f t="shared" si="13"/>
        <v>0.8973567287556945</v>
      </c>
      <c r="V44">
        <f t="shared" si="14"/>
        <v>62</v>
      </c>
      <c r="W44">
        <f t="shared" si="4"/>
        <v>41</v>
      </c>
      <c r="X44">
        <f t="shared" si="4"/>
        <v>1</v>
      </c>
      <c r="Y44">
        <f t="shared" si="4"/>
        <v>27</v>
      </c>
      <c r="Z44">
        <f t="shared" si="4"/>
        <v>21</v>
      </c>
      <c r="AA44">
        <v>1000000</v>
      </c>
      <c r="AB44">
        <f t="shared" si="15"/>
        <v>0.3</v>
      </c>
      <c r="AC44" t="str">
        <f t="shared" si="16"/>
        <v>valid</v>
      </c>
      <c r="AE44" s="19" t="s">
        <v>66</v>
      </c>
      <c r="AF44" s="20">
        <v>70</v>
      </c>
      <c r="AG44" s="20">
        <v>41</v>
      </c>
      <c r="AH44" s="20">
        <v>1</v>
      </c>
      <c r="AI44" s="20">
        <v>16</v>
      </c>
      <c r="AJ44" s="20">
        <v>12</v>
      </c>
      <c r="AK44" s="20">
        <v>1000000</v>
      </c>
      <c r="AQ44">
        <f t="shared" si="1"/>
        <v>12</v>
      </c>
      <c r="AR44">
        <f t="shared" si="0"/>
        <v>1</v>
      </c>
      <c r="AS44">
        <f t="shared" si="0"/>
        <v>42</v>
      </c>
      <c r="AT44">
        <f t="shared" si="0"/>
        <v>66</v>
      </c>
      <c r="AU44">
        <f t="shared" si="0"/>
        <v>70</v>
      </c>
      <c r="AV44">
        <f t="shared" si="2"/>
        <v>1000000</v>
      </c>
      <c r="BB44" s="19" t="s">
        <v>66</v>
      </c>
      <c r="BC44" s="20">
        <v>12</v>
      </c>
      <c r="BD44" s="20">
        <v>1</v>
      </c>
      <c r="BE44" s="20">
        <v>42</v>
      </c>
      <c r="BF44" s="20">
        <v>66</v>
      </c>
      <c r="BG44" s="20">
        <v>70</v>
      </c>
      <c r="BH44" s="20">
        <v>1000000</v>
      </c>
      <c r="BR44" s="26">
        <v>8</v>
      </c>
      <c r="BS44" s="8">
        <f t="shared" si="3"/>
        <v>-0.3</v>
      </c>
      <c r="BT44" s="8">
        <f t="shared" si="5"/>
        <v>7.0237691685685029</v>
      </c>
      <c r="BU44" s="8">
        <f t="shared" si="6"/>
        <v>0</v>
      </c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9"/>
    </row>
    <row r="45" spans="1:91" ht="18.600000000000001" thickBot="1" x14ac:dyDescent="0.4">
      <c r="A45">
        <v>41</v>
      </c>
      <c r="B45">
        <f t="shared" si="18"/>
        <v>20</v>
      </c>
      <c r="C45">
        <f t="shared" si="7"/>
        <v>0.3</v>
      </c>
      <c r="D45">
        <f t="shared" si="8"/>
        <v>29.8</v>
      </c>
      <c r="E45">
        <f t="shared" si="17"/>
        <v>5.0332229568471654</v>
      </c>
      <c r="F45" s="13">
        <f>AVERAGE($B$5:$B45)</f>
        <v>25.26829268292683</v>
      </c>
      <c r="G45" s="13">
        <f>AVERAGE($B46:$B$104)</f>
        <v>81.389830508474574</v>
      </c>
      <c r="H45" s="13">
        <f>MAX($B$5:$B45)</f>
        <v>30</v>
      </c>
      <c r="I45" s="13">
        <f>MAX($B46:$B$104)</f>
        <v>99</v>
      </c>
      <c r="J45" s="13">
        <f>MIN($B$5:$B45)</f>
        <v>20</v>
      </c>
      <c r="K45" s="13">
        <f>MIN($B46:$B$104)</f>
        <v>20</v>
      </c>
      <c r="L45" s="13">
        <f>STDEV($B$5:$B45)</f>
        <v>3.6195606794464941</v>
      </c>
      <c r="M45" s="13">
        <f>STDEV($B46:$B$104)</f>
        <v>24.578527879622857</v>
      </c>
      <c r="N45" s="13">
        <f>SLOPE($B$5:$B45,$A$5:$A45)</f>
        <v>-9.0592334494773545E-3</v>
      </c>
      <c r="O45" s="13">
        <f>SLOPE($B46:$B$104,$A46:$A$104)</f>
        <v>0.84897720631209816</v>
      </c>
      <c r="P45" s="14">
        <f t="shared" si="9"/>
        <v>56.121537825547748</v>
      </c>
      <c r="Q45" s="14">
        <f t="shared" si="10"/>
        <v>69</v>
      </c>
      <c r="R45" s="14">
        <f t="shared" si="11"/>
        <v>0</v>
      </c>
      <c r="S45" s="14">
        <f t="shared" si="12"/>
        <v>20.958967200176364</v>
      </c>
      <c r="T45" s="14">
        <f t="shared" si="13"/>
        <v>0.85803643976157551</v>
      </c>
      <c r="V45">
        <f t="shared" si="14"/>
        <v>64</v>
      </c>
      <c r="W45">
        <f t="shared" si="4"/>
        <v>41</v>
      </c>
      <c r="X45">
        <f t="shared" si="4"/>
        <v>1</v>
      </c>
      <c r="Y45">
        <f t="shared" si="4"/>
        <v>24</v>
      </c>
      <c r="Z45">
        <f t="shared" si="4"/>
        <v>19</v>
      </c>
      <c r="AA45">
        <v>1000000</v>
      </c>
      <c r="AB45">
        <f t="shared" si="15"/>
        <v>0.3</v>
      </c>
      <c r="AC45" t="str">
        <f t="shared" si="16"/>
        <v>valid</v>
      </c>
      <c r="AE45" s="19" t="s">
        <v>67</v>
      </c>
      <c r="AF45" s="20">
        <v>72</v>
      </c>
      <c r="AG45" s="20">
        <v>41</v>
      </c>
      <c r="AH45" s="20">
        <v>1</v>
      </c>
      <c r="AI45" s="20">
        <v>13</v>
      </c>
      <c r="AJ45" s="20">
        <v>10</v>
      </c>
      <c r="AK45" s="20">
        <v>1000000</v>
      </c>
      <c r="AQ45">
        <f t="shared" si="1"/>
        <v>10</v>
      </c>
      <c r="AR45">
        <f t="shared" si="0"/>
        <v>1</v>
      </c>
      <c r="AS45">
        <f t="shared" si="0"/>
        <v>42</v>
      </c>
      <c r="AT45">
        <f t="shared" si="0"/>
        <v>69</v>
      </c>
      <c r="AU45">
        <f t="shared" si="0"/>
        <v>72</v>
      </c>
      <c r="AV45">
        <f t="shared" si="2"/>
        <v>1000000</v>
      </c>
      <c r="BB45" s="19" t="s">
        <v>67</v>
      </c>
      <c r="BC45" s="20">
        <v>10</v>
      </c>
      <c r="BD45" s="20">
        <v>1</v>
      </c>
      <c r="BE45" s="20">
        <v>42</v>
      </c>
      <c r="BF45" s="20">
        <v>69</v>
      </c>
      <c r="BG45" s="20">
        <v>72</v>
      </c>
      <c r="BH45" s="20">
        <v>1000000</v>
      </c>
      <c r="BR45" s="26">
        <v>3</v>
      </c>
      <c r="BS45" s="8">
        <f t="shared" si="3"/>
        <v>-0.3</v>
      </c>
      <c r="BT45" s="8">
        <f t="shared" si="5"/>
        <v>5.0332229568471671</v>
      </c>
      <c r="BU45" s="8">
        <f t="shared" si="6"/>
        <v>0</v>
      </c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9"/>
    </row>
    <row r="46" spans="1:91" ht="18.600000000000001" thickBot="1" x14ac:dyDescent="0.4">
      <c r="A46">
        <v>42</v>
      </c>
      <c r="B46">
        <f t="shared" si="18"/>
        <v>29</v>
      </c>
      <c r="C46">
        <f t="shared" si="7"/>
        <v>0.3</v>
      </c>
      <c r="D46">
        <f t="shared" si="8"/>
        <v>29</v>
      </c>
      <c r="E46">
        <f t="shared" si="17"/>
        <v>7.0237691685684851</v>
      </c>
      <c r="F46" s="13">
        <f>AVERAGE($B$5:$B46)</f>
        <v>25.357142857142858</v>
      </c>
      <c r="G46" s="13">
        <f>AVERAGE($B47:$B$104)</f>
        <v>82.293103448275858</v>
      </c>
      <c r="H46" s="13">
        <f>MAX($B$5:$B46)</f>
        <v>30</v>
      </c>
      <c r="I46" s="13">
        <f>MAX($B47:$B$104)</f>
        <v>99</v>
      </c>
      <c r="J46" s="13">
        <f>MIN($B$5:$B46)</f>
        <v>20</v>
      </c>
      <c r="K46" s="13">
        <f>MIN($B47:$B$104)</f>
        <v>20</v>
      </c>
      <c r="L46" s="13">
        <f>STDEV($B$5:$B46)</f>
        <v>3.6212208463608655</v>
      </c>
      <c r="M46" s="13">
        <f>STDEV($B47:$B$104)</f>
        <v>23.784860746406583</v>
      </c>
      <c r="N46" s="13">
        <f>SLOPE($B$5:$B46,$A$5:$A46)</f>
        <v>3.9705048213272828E-3</v>
      </c>
      <c r="O46" s="13">
        <f>SLOPE($B47:$B$104,$A47:$A$104)</f>
        <v>0.79857885508628368</v>
      </c>
      <c r="P46" s="14">
        <f t="shared" si="9"/>
        <v>56.935960591132996</v>
      </c>
      <c r="Q46" s="14">
        <f t="shared" si="10"/>
        <v>69</v>
      </c>
      <c r="R46" s="14">
        <f t="shared" si="11"/>
        <v>0</v>
      </c>
      <c r="S46" s="14">
        <f t="shared" si="12"/>
        <v>20.163639900045716</v>
      </c>
      <c r="T46" s="14">
        <f t="shared" si="13"/>
        <v>0.79460835026495635</v>
      </c>
      <c r="V46">
        <f t="shared" si="14"/>
        <v>66</v>
      </c>
      <c r="W46">
        <f t="shared" si="4"/>
        <v>41</v>
      </c>
      <c r="X46">
        <f t="shared" si="4"/>
        <v>1</v>
      </c>
      <c r="Y46">
        <f t="shared" si="4"/>
        <v>21</v>
      </c>
      <c r="Z46">
        <f t="shared" si="4"/>
        <v>16</v>
      </c>
      <c r="AA46">
        <v>1000000</v>
      </c>
      <c r="AB46">
        <f t="shared" si="15"/>
        <v>0.3</v>
      </c>
      <c r="AC46" t="str">
        <f t="shared" si="16"/>
        <v>valid</v>
      </c>
      <c r="AE46" s="19" t="s">
        <v>68</v>
      </c>
      <c r="AF46" s="20">
        <v>74</v>
      </c>
      <c r="AG46" s="20">
        <v>41</v>
      </c>
      <c r="AH46" s="20">
        <v>1</v>
      </c>
      <c r="AI46" s="20">
        <v>11</v>
      </c>
      <c r="AJ46" s="20">
        <v>8</v>
      </c>
      <c r="AK46" s="20">
        <v>1000000</v>
      </c>
      <c r="AQ46">
        <f t="shared" si="1"/>
        <v>8</v>
      </c>
      <c r="AR46">
        <f t="shared" si="0"/>
        <v>1</v>
      </c>
      <c r="AS46">
        <f t="shared" si="0"/>
        <v>42</v>
      </c>
      <c r="AT46">
        <f t="shared" si="0"/>
        <v>71</v>
      </c>
      <c r="AU46">
        <f t="shared" si="0"/>
        <v>74</v>
      </c>
      <c r="AV46">
        <f t="shared" si="2"/>
        <v>1000000</v>
      </c>
      <c r="BB46" s="19" t="s">
        <v>68</v>
      </c>
      <c r="BC46" s="20">
        <v>8</v>
      </c>
      <c r="BD46" s="20">
        <v>1</v>
      </c>
      <c r="BE46" s="20">
        <v>42</v>
      </c>
      <c r="BF46" s="20">
        <v>71</v>
      </c>
      <c r="BG46" s="20">
        <v>74</v>
      </c>
      <c r="BH46" s="20">
        <v>1000000</v>
      </c>
      <c r="BR46" s="26">
        <v>1</v>
      </c>
      <c r="BS46" s="8">
        <f t="shared" si="3"/>
        <v>-0.3</v>
      </c>
      <c r="BT46" s="8">
        <f t="shared" si="5"/>
        <v>5.0332229568471671</v>
      </c>
      <c r="BU46" s="8">
        <f t="shared" si="6"/>
        <v>0</v>
      </c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9"/>
    </row>
    <row r="47" spans="1:91" ht="18.600000000000001" thickBot="1" x14ac:dyDescent="0.4">
      <c r="A47">
        <v>43</v>
      </c>
      <c r="B47">
        <f t="shared" si="18"/>
        <v>24</v>
      </c>
      <c r="C47">
        <f t="shared" si="7"/>
        <v>0.3</v>
      </c>
      <c r="D47">
        <f t="shared" si="8"/>
        <v>28.4</v>
      </c>
      <c r="E47">
        <f t="shared" si="17"/>
        <v>7.0237691685685029</v>
      </c>
      <c r="F47" s="13">
        <f>AVERAGE($B$5:$B47)</f>
        <v>25.325581395348838</v>
      </c>
      <c r="G47" s="13">
        <f>AVERAGE($B48:$B$104)</f>
        <v>83.315789473684205</v>
      </c>
      <c r="H47" s="13">
        <f>MAX($B$5:$B47)</f>
        <v>30</v>
      </c>
      <c r="I47" s="13">
        <f>MAX($B48:$B$104)</f>
        <v>99</v>
      </c>
      <c r="J47" s="13">
        <f>MIN($B$5:$B47)</f>
        <v>20</v>
      </c>
      <c r="K47" s="13">
        <f>MIN($B48:$B$104)</f>
        <v>20</v>
      </c>
      <c r="L47" s="13">
        <f>STDEV($B$5:$B47)</f>
        <v>3.5838322813153471</v>
      </c>
      <c r="M47" s="13">
        <f>STDEV($B48:$B$104)</f>
        <v>22.673267688385224</v>
      </c>
      <c r="N47" s="13">
        <f>SLOPE($B$5:$B47,$A$5:$A47)</f>
        <v>-6.0404711567502536E-4</v>
      </c>
      <c r="O47" s="13">
        <f>SLOPE($B48:$B$104,$A48:$A$104)</f>
        <v>0.73178636245786866</v>
      </c>
      <c r="P47" s="14">
        <f t="shared" si="9"/>
        <v>57.990208078335371</v>
      </c>
      <c r="Q47" s="14">
        <f t="shared" si="10"/>
        <v>69</v>
      </c>
      <c r="R47" s="14">
        <f t="shared" si="11"/>
        <v>0</v>
      </c>
      <c r="S47" s="14">
        <f t="shared" si="12"/>
        <v>19.089435407069878</v>
      </c>
      <c r="T47" s="14">
        <f t="shared" si="13"/>
        <v>0.73239040957354373</v>
      </c>
      <c r="V47">
        <f t="shared" si="14"/>
        <v>68</v>
      </c>
      <c r="W47">
        <f t="shared" si="4"/>
        <v>41</v>
      </c>
      <c r="X47">
        <f t="shared" si="4"/>
        <v>1</v>
      </c>
      <c r="Y47">
        <f t="shared" si="4"/>
        <v>18</v>
      </c>
      <c r="Z47">
        <f t="shared" si="4"/>
        <v>14</v>
      </c>
      <c r="AA47">
        <v>1000000</v>
      </c>
      <c r="AB47">
        <f t="shared" si="15"/>
        <v>0.3</v>
      </c>
      <c r="AC47" t="str">
        <f t="shared" si="16"/>
        <v>valid</v>
      </c>
      <c r="AE47" s="19" t="s">
        <v>69</v>
      </c>
      <c r="AF47" s="20">
        <v>76</v>
      </c>
      <c r="AG47" s="20">
        <v>41</v>
      </c>
      <c r="AH47" s="20">
        <v>1</v>
      </c>
      <c r="AI47" s="20">
        <v>9</v>
      </c>
      <c r="AJ47" s="20">
        <v>6</v>
      </c>
      <c r="AK47" s="20">
        <v>1000000</v>
      </c>
      <c r="AQ47">
        <f t="shared" si="1"/>
        <v>6</v>
      </c>
      <c r="AR47">
        <f t="shared" si="0"/>
        <v>1</v>
      </c>
      <c r="AS47">
        <f t="shared" si="0"/>
        <v>42</v>
      </c>
      <c r="AT47">
        <f t="shared" si="0"/>
        <v>73</v>
      </c>
      <c r="AU47">
        <f t="shared" si="0"/>
        <v>76</v>
      </c>
      <c r="AV47">
        <f t="shared" si="2"/>
        <v>1000000</v>
      </c>
      <c r="BB47" s="19" t="s">
        <v>69</v>
      </c>
      <c r="BC47" s="20">
        <v>6</v>
      </c>
      <c r="BD47" s="20">
        <v>1</v>
      </c>
      <c r="BE47" s="20">
        <v>42</v>
      </c>
      <c r="BF47" s="20">
        <v>73</v>
      </c>
      <c r="BG47" s="20">
        <v>76</v>
      </c>
      <c r="BH47" s="20">
        <v>1000000</v>
      </c>
      <c r="BR47" s="26">
        <v>7</v>
      </c>
      <c r="BS47" s="8">
        <f t="shared" si="3"/>
        <v>-0.3</v>
      </c>
      <c r="BT47" s="8">
        <f t="shared" si="5"/>
        <v>5.0332229568471671</v>
      </c>
      <c r="BU47" s="8">
        <f t="shared" si="6"/>
        <v>0</v>
      </c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9"/>
    </row>
    <row r="48" spans="1:91" ht="18.600000000000001" thickBot="1" x14ac:dyDescent="0.4">
      <c r="A48">
        <v>44</v>
      </c>
      <c r="B48">
        <f t="shared" si="18"/>
        <v>20</v>
      </c>
      <c r="C48">
        <f t="shared" si="7"/>
        <v>0.3</v>
      </c>
      <c r="D48">
        <f t="shared" si="8"/>
        <v>28</v>
      </c>
      <c r="E48">
        <f t="shared" si="17"/>
        <v>5.0332229568471671</v>
      </c>
      <c r="F48" s="13">
        <f>AVERAGE($B$5:$B48)</f>
        <v>25.204545454545453</v>
      </c>
      <c r="G48" s="13">
        <f>AVERAGE($B49:$B$104)</f>
        <v>84.446428571428569</v>
      </c>
      <c r="H48" s="13">
        <f>MAX($B$5:$B48)</f>
        <v>30</v>
      </c>
      <c r="I48" s="13">
        <f>MAX($B49:$B$104)</f>
        <v>99</v>
      </c>
      <c r="J48" s="13">
        <f>MIN($B$5:$B48)</f>
        <v>20</v>
      </c>
      <c r="K48" s="13">
        <f>MIN($B49:$B$104)</f>
        <v>20</v>
      </c>
      <c r="L48" s="13">
        <f>STDEV($B$5:$B48)</f>
        <v>3.6317690317820928</v>
      </c>
      <c r="M48" s="13">
        <f>STDEV($B49:$B$104)</f>
        <v>21.195127778771258</v>
      </c>
      <c r="N48" s="13">
        <f>SLOPE($B$5:$B48,$A$5:$A48)</f>
        <v>-1.6701902748414377E-2</v>
      </c>
      <c r="O48" s="13">
        <f>SLOPE($B49:$B$104,$A49:$A$104)</f>
        <v>0.64835953520164036</v>
      </c>
      <c r="P48" s="14">
        <f t="shared" si="9"/>
        <v>59.241883116883116</v>
      </c>
      <c r="Q48" s="14">
        <f t="shared" si="10"/>
        <v>69</v>
      </c>
      <c r="R48" s="14">
        <f t="shared" si="11"/>
        <v>0</v>
      </c>
      <c r="S48" s="14">
        <f t="shared" si="12"/>
        <v>17.563358746989167</v>
      </c>
      <c r="T48" s="14">
        <f t="shared" si="13"/>
        <v>0.66506143795005479</v>
      </c>
      <c r="V48">
        <f t="shared" si="14"/>
        <v>70</v>
      </c>
      <c r="W48">
        <f t="shared" si="4"/>
        <v>41</v>
      </c>
      <c r="X48">
        <f t="shared" si="4"/>
        <v>1</v>
      </c>
      <c r="Y48">
        <f t="shared" si="4"/>
        <v>16</v>
      </c>
      <c r="Z48">
        <f t="shared" si="4"/>
        <v>12</v>
      </c>
      <c r="AA48">
        <v>1000000</v>
      </c>
      <c r="AB48">
        <f t="shared" si="15"/>
        <v>0.3</v>
      </c>
      <c r="AC48" t="str">
        <f t="shared" si="16"/>
        <v>valid</v>
      </c>
      <c r="AE48" s="19" t="s">
        <v>70</v>
      </c>
      <c r="AF48" s="20">
        <v>77</v>
      </c>
      <c r="AG48" s="20">
        <v>41</v>
      </c>
      <c r="AH48" s="20">
        <v>1</v>
      </c>
      <c r="AI48" s="20">
        <v>6</v>
      </c>
      <c r="AJ48" s="20">
        <v>4</v>
      </c>
      <c r="AK48" s="20">
        <v>1000000</v>
      </c>
      <c r="AQ48">
        <f t="shared" si="1"/>
        <v>5</v>
      </c>
      <c r="AR48">
        <f t="shared" si="0"/>
        <v>1</v>
      </c>
      <c r="AS48">
        <f t="shared" si="0"/>
        <v>42</v>
      </c>
      <c r="AT48">
        <f t="shared" si="0"/>
        <v>76</v>
      </c>
      <c r="AU48">
        <f t="shared" si="0"/>
        <v>78</v>
      </c>
      <c r="AV48">
        <f t="shared" si="2"/>
        <v>1000000</v>
      </c>
      <c r="BB48" s="19" t="s">
        <v>70</v>
      </c>
      <c r="BC48" s="20">
        <v>5</v>
      </c>
      <c r="BD48" s="20">
        <v>1</v>
      </c>
      <c r="BE48" s="20">
        <v>42</v>
      </c>
      <c r="BF48" s="20">
        <v>76</v>
      </c>
      <c r="BG48" s="20">
        <v>78</v>
      </c>
      <c r="BH48" s="20">
        <v>1000000</v>
      </c>
      <c r="BR48" s="26">
        <v>7</v>
      </c>
      <c r="BS48" s="8">
        <f t="shared" si="3"/>
        <v>-0.3</v>
      </c>
      <c r="BT48" s="8">
        <f t="shared" si="5"/>
        <v>3.9999999999999858</v>
      </c>
      <c r="BU48" s="8">
        <f t="shared" si="6"/>
        <v>0</v>
      </c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9"/>
    </row>
    <row r="49" spans="1:91" ht="18.600000000000001" thickBot="1" x14ac:dyDescent="0.4">
      <c r="A49">
        <v>45</v>
      </c>
      <c r="B49">
        <f t="shared" si="18"/>
        <v>27</v>
      </c>
      <c r="C49">
        <f t="shared" si="7"/>
        <v>0.3</v>
      </c>
      <c r="D49">
        <f t="shared" si="8"/>
        <v>27.4</v>
      </c>
      <c r="E49">
        <f t="shared" si="17"/>
        <v>5.0332229568471671</v>
      </c>
      <c r="F49" s="13">
        <f>AVERAGE($B$5:$B49)</f>
        <v>25.244444444444444</v>
      </c>
      <c r="G49" s="13">
        <f>AVERAGE($B50:$B$104)</f>
        <v>85.490909090909085</v>
      </c>
      <c r="H49" s="13">
        <f>MAX($B$5:$B49)</f>
        <v>30</v>
      </c>
      <c r="I49" s="13">
        <f>MAX($B50:$B$104)</f>
        <v>99</v>
      </c>
      <c r="J49" s="13">
        <f>MIN($B$5:$B49)</f>
        <v>20</v>
      </c>
      <c r="K49" s="13">
        <f>MIN($B50:$B$104)</f>
        <v>20</v>
      </c>
      <c r="L49" s="13">
        <f>STDEV($B$5:$B49)</f>
        <v>3.6002244598935969</v>
      </c>
      <c r="M49" s="13">
        <f>STDEV($B50:$B$104)</f>
        <v>19.882872517033853</v>
      </c>
      <c r="N49" s="13">
        <f>SLOPE($B$5:$B49,$A$5:$A49)</f>
        <v>-1.0408432147562575E-2</v>
      </c>
      <c r="O49" s="13">
        <f>SLOPE($B50:$B$104,$A50:$A$104)</f>
        <v>0.56832611832611835</v>
      </c>
      <c r="P49" s="14">
        <f t="shared" si="9"/>
        <v>60.246464646464645</v>
      </c>
      <c r="Q49" s="14">
        <f t="shared" si="10"/>
        <v>69</v>
      </c>
      <c r="R49" s="14">
        <f t="shared" si="11"/>
        <v>0</v>
      </c>
      <c r="S49" s="14">
        <f t="shared" si="12"/>
        <v>16.282648057140257</v>
      </c>
      <c r="T49" s="14">
        <f t="shared" si="13"/>
        <v>0.57873455047368094</v>
      </c>
      <c r="V49">
        <f t="shared" si="14"/>
        <v>72</v>
      </c>
      <c r="W49">
        <f t="shared" si="4"/>
        <v>41</v>
      </c>
      <c r="X49">
        <f t="shared" si="4"/>
        <v>1</v>
      </c>
      <c r="Y49">
        <f t="shared" si="4"/>
        <v>13</v>
      </c>
      <c r="Z49">
        <f t="shared" si="4"/>
        <v>10</v>
      </c>
      <c r="AA49">
        <v>1000000</v>
      </c>
      <c r="AB49">
        <f t="shared" si="15"/>
        <v>0.3</v>
      </c>
      <c r="AC49" t="str">
        <f t="shared" si="16"/>
        <v>valid</v>
      </c>
      <c r="AE49" s="19" t="s">
        <v>71</v>
      </c>
      <c r="AF49" s="20">
        <v>79</v>
      </c>
      <c r="AG49" s="20">
        <v>41</v>
      </c>
      <c r="AH49" s="20">
        <v>1</v>
      </c>
      <c r="AI49" s="20">
        <v>4</v>
      </c>
      <c r="AJ49" s="20">
        <v>2</v>
      </c>
      <c r="AK49" s="20">
        <v>1000000</v>
      </c>
      <c r="AQ49">
        <f t="shared" si="1"/>
        <v>3</v>
      </c>
      <c r="AR49">
        <f t="shared" si="0"/>
        <v>1</v>
      </c>
      <c r="AS49">
        <f t="shared" si="0"/>
        <v>42</v>
      </c>
      <c r="AT49">
        <f t="shared" si="0"/>
        <v>78</v>
      </c>
      <c r="AU49">
        <f t="shared" si="0"/>
        <v>80</v>
      </c>
      <c r="AV49">
        <f t="shared" si="2"/>
        <v>1000000</v>
      </c>
      <c r="BB49" s="19" t="s">
        <v>71</v>
      </c>
      <c r="BC49" s="20">
        <v>3</v>
      </c>
      <c r="BD49" s="20">
        <v>1</v>
      </c>
      <c r="BE49" s="20">
        <v>42</v>
      </c>
      <c r="BF49" s="20">
        <v>78</v>
      </c>
      <c r="BG49" s="20">
        <v>80</v>
      </c>
      <c r="BH49" s="20">
        <v>1000000</v>
      </c>
      <c r="BR49" s="26">
        <v>3</v>
      </c>
      <c r="BS49" s="8">
        <f t="shared" si="3"/>
        <v>-0.3</v>
      </c>
      <c r="BT49" s="8">
        <f t="shared" si="5"/>
        <v>6.1101009266077844</v>
      </c>
      <c r="BU49" s="8">
        <f t="shared" si="6"/>
        <v>0</v>
      </c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9"/>
    </row>
    <row r="50" spans="1:91" ht="18.600000000000001" thickBot="1" x14ac:dyDescent="0.4">
      <c r="A50">
        <v>46</v>
      </c>
      <c r="B50">
        <f t="shared" si="18"/>
        <v>30</v>
      </c>
      <c r="C50">
        <f t="shared" si="7"/>
        <v>0.3</v>
      </c>
      <c r="D50">
        <f t="shared" si="8"/>
        <v>27</v>
      </c>
      <c r="E50">
        <f t="shared" si="17"/>
        <v>5.0332229568471671</v>
      </c>
      <c r="F50" s="13">
        <f>AVERAGE($B$5:$B50)</f>
        <v>25.347826086956523</v>
      </c>
      <c r="G50" s="13">
        <f>AVERAGE($B51:$B$104)</f>
        <v>86.518518518518519</v>
      </c>
      <c r="H50" s="13">
        <f>MAX($B$5:$B50)</f>
        <v>30</v>
      </c>
      <c r="I50" s="13">
        <f>MAX($B51:$B$104)</f>
        <v>99</v>
      </c>
      <c r="J50" s="13">
        <f>MIN($B$5:$B50)</f>
        <v>20</v>
      </c>
      <c r="K50" s="13">
        <f>MIN($B51:$B$104)</f>
        <v>20</v>
      </c>
      <c r="L50" s="13">
        <f>STDEV($B$5:$B50)</f>
        <v>3.6283904684176913</v>
      </c>
      <c r="M50" s="13">
        <f>STDEV($B51:$B$104)</f>
        <v>18.536797407890059</v>
      </c>
      <c r="N50" s="13">
        <f>SLOPE($B$5:$B50,$A$5:$A50)</f>
        <v>3.4535923527597885E-3</v>
      </c>
      <c r="O50" s="13">
        <f>SLOPE($B51:$B$104,$A51:$A$104)</f>
        <v>0.48416237850200106</v>
      </c>
      <c r="P50" s="14">
        <f t="shared" si="9"/>
        <v>61.170692431561996</v>
      </c>
      <c r="Q50" s="14">
        <f t="shared" si="10"/>
        <v>69</v>
      </c>
      <c r="R50" s="14">
        <f t="shared" si="11"/>
        <v>0</v>
      </c>
      <c r="S50" s="14">
        <f t="shared" si="12"/>
        <v>14.908406939472368</v>
      </c>
      <c r="T50" s="14">
        <f t="shared" si="13"/>
        <v>0.48070878614924129</v>
      </c>
      <c r="V50">
        <f t="shared" si="14"/>
        <v>74</v>
      </c>
      <c r="W50">
        <f t="shared" si="4"/>
        <v>41</v>
      </c>
      <c r="X50">
        <f t="shared" si="4"/>
        <v>1</v>
      </c>
      <c r="Y50">
        <f t="shared" si="4"/>
        <v>11</v>
      </c>
      <c r="Z50">
        <f t="shared" si="4"/>
        <v>8</v>
      </c>
      <c r="AA50">
        <v>1000000</v>
      </c>
      <c r="AB50">
        <f t="shared" si="15"/>
        <v>0.3</v>
      </c>
      <c r="AC50" t="str">
        <f t="shared" si="16"/>
        <v>valid</v>
      </c>
      <c r="AE50" s="19" t="s">
        <v>72</v>
      </c>
      <c r="AF50" s="20">
        <v>81</v>
      </c>
      <c r="AG50" s="20">
        <v>41</v>
      </c>
      <c r="AH50" s="20">
        <v>41</v>
      </c>
      <c r="AI50" s="20">
        <v>2</v>
      </c>
      <c r="AJ50" s="20">
        <v>1</v>
      </c>
      <c r="AK50" s="20">
        <v>1000000</v>
      </c>
      <c r="AQ50">
        <f t="shared" si="1"/>
        <v>1</v>
      </c>
      <c r="AR50">
        <f t="shared" si="0"/>
        <v>1</v>
      </c>
      <c r="AS50">
        <f t="shared" si="0"/>
        <v>1</v>
      </c>
      <c r="AT50">
        <f t="shared" si="0"/>
        <v>80</v>
      </c>
      <c r="AU50">
        <f t="shared" si="0"/>
        <v>81</v>
      </c>
      <c r="AV50">
        <f t="shared" si="2"/>
        <v>1000000</v>
      </c>
      <c r="BB50" s="19" t="s">
        <v>72</v>
      </c>
      <c r="BC50" s="20">
        <v>1</v>
      </c>
      <c r="BD50" s="20">
        <v>1</v>
      </c>
      <c r="BE50" s="20">
        <v>1</v>
      </c>
      <c r="BF50" s="20">
        <v>80</v>
      </c>
      <c r="BG50" s="20">
        <v>81</v>
      </c>
      <c r="BH50" s="20">
        <v>1000000</v>
      </c>
      <c r="BR50" s="26">
        <v>10</v>
      </c>
      <c r="BS50" s="8">
        <f t="shared" si="3"/>
        <v>-0.3</v>
      </c>
      <c r="BT50" s="8">
        <f t="shared" si="5"/>
        <v>6.1101009266077995</v>
      </c>
      <c r="BU50" s="8">
        <f t="shared" si="6"/>
        <v>0</v>
      </c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9"/>
    </row>
    <row r="51" spans="1:91" ht="18.600000000000001" thickBot="1" x14ac:dyDescent="0.4">
      <c r="A51">
        <v>47</v>
      </c>
      <c r="B51">
        <f t="shared" si="18"/>
        <v>30</v>
      </c>
      <c r="C51">
        <f t="shared" si="7"/>
        <v>0.3</v>
      </c>
      <c r="D51">
        <f t="shared" si="8"/>
        <v>26.6</v>
      </c>
      <c r="E51">
        <f t="shared" si="17"/>
        <v>3.9999999999999858</v>
      </c>
      <c r="F51" s="13">
        <f>AVERAGE($B$5:$B51)</f>
        <v>25.446808510638299</v>
      </c>
      <c r="G51" s="13">
        <f>AVERAGE($B52:$B$104)</f>
        <v>87.584905660377359</v>
      </c>
      <c r="H51" s="13">
        <f>MAX($B$5:$B51)</f>
        <v>30</v>
      </c>
      <c r="I51" s="13">
        <f>MAX($B52:$B$104)</f>
        <v>99</v>
      </c>
      <c r="J51" s="13">
        <f>MIN($B$5:$B51)</f>
        <v>20</v>
      </c>
      <c r="K51" s="13">
        <f>MIN($B52:$B$104)</f>
        <v>20</v>
      </c>
      <c r="L51" s="13">
        <f>STDEV($B$5:$B51)</f>
        <v>3.6523280880193014</v>
      </c>
      <c r="M51" s="13">
        <f>STDEV($B52:$B$104)</f>
        <v>16.959719203798699</v>
      </c>
      <c r="N51" s="13">
        <f>SLOPE($B$5:$B51,$A$5:$A51)</f>
        <v>1.5610545790934313E-2</v>
      </c>
      <c r="O51" s="13">
        <f>SLOPE($B52:$B$104,$A52:$A$104)</f>
        <v>0.38905015320109659</v>
      </c>
      <c r="P51" s="14">
        <f t="shared" si="9"/>
        <v>62.13809714973906</v>
      </c>
      <c r="Q51" s="14">
        <f t="shared" si="10"/>
        <v>69</v>
      </c>
      <c r="R51" s="14">
        <f t="shared" si="11"/>
        <v>0</v>
      </c>
      <c r="S51" s="14">
        <f t="shared" si="12"/>
        <v>13.307391115779398</v>
      </c>
      <c r="T51" s="14">
        <f t="shared" si="13"/>
        <v>0.3734396074101623</v>
      </c>
      <c r="V51">
        <f t="shared" si="14"/>
        <v>76</v>
      </c>
      <c r="W51">
        <f t="shared" si="4"/>
        <v>41</v>
      </c>
      <c r="X51">
        <f t="shared" si="4"/>
        <v>1</v>
      </c>
      <c r="Y51">
        <f t="shared" si="4"/>
        <v>9</v>
      </c>
      <c r="Z51">
        <f t="shared" si="4"/>
        <v>6</v>
      </c>
      <c r="AA51">
        <v>1000000</v>
      </c>
      <c r="AB51">
        <f t="shared" si="15"/>
        <v>0.3</v>
      </c>
      <c r="AC51" t="str">
        <f t="shared" si="16"/>
        <v>valid</v>
      </c>
      <c r="AE51" s="19" t="s">
        <v>73</v>
      </c>
      <c r="AF51" s="20">
        <v>80</v>
      </c>
      <c r="AG51" s="20">
        <v>40</v>
      </c>
      <c r="AH51" s="20">
        <v>41</v>
      </c>
      <c r="AI51" s="20">
        <v>1</v>
      </c>
      <c r="AJ51" s="20">
        <v>3</v>
      </c>
      <c r="AK51" s="20">
        <v>1000000</v>
      </c>
      <c r="AQ51">
        <f t="shared" si="1"/>
        <v>2</v>
      </c>
      <c r="AR51">
        <f t="shared" si="0"/>
        <v>42</v>
      </c>
      <c r="AS51">
        <f t="shared" si="0"/>
        <v>1</v>
      </c>
      <c r="AT51">
        <f t="shared" si="0"/>
        <v>81</v>
      </c>
      <c r="AU51">
        <f t="shared" si="0"/>
        <v>79</v>
      </c>
      <c r="AV51">
        <f t="shared" si="2"/>
        <v>1000000</v>
      </c>
      <c r="BB51" s="19" t="s">
        <v>73</v>
      </c>
      <c r="BC51" s="20">
        <v>2</v>
      </c>
      <c r="BD51" s="20">
        <v>42</v>
      </c>
      <c r="BE51" s="20">
        <v>1</v>
      </c>
      <c r="BF51" s="20">
        <v>81</v>
      </c>
      <c r="BG51" s="20">
        <v>79</v>
      </c>
      <c r="BH51" s="20">
        <v>1000000</v>
      </c>
      <c r="BR51" s="26">
        <v>47</v>
      </c>
      <c r="BS51" s="8">
        <f t="shared" si="3"/>
        <v>-0.3</v>
      </c>
      <c r="BT51" s="8">
        <f t="shared" si="5"/>
        <v>43.924177093410975</v>
      </c>
      <c r="BU51" s="8">
        <f t="shared" si="6"/>
        <v>0</v>
      </c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9"/>
    </row>
    <row r="52" spans="1:91" ht="18.600000000000001" thickBot="1" x14ac:dyDescent="0.4">
      <c r="A52">
        <v>48</v>
      </c>
      <c r="B52">
        <f t="shared" si="18"/>
        <v>24</v>
      </c>
      <c r="C52">
        <f t="shared" si="7"/>
        <v>0.3</v>
      </c>
      <c r="D52">
        <f t="shared" si="8"/>
        <v>25.8</v>
      </c>
      <c r="E52">
        <f t="shared" si="17"/>
        <v>6.1101009266077844</v>
      </c>
      <c r="F52" s="13">
        <f>AVERAGE($B$5:$B52)</f>
        <v>25.416666666666668</v>
      </c>
      <c r="G52" s="13">
        <f>AVERAGE($B53:$B$104)</f>
        <v>88.807692307692307</v>
      </c>
      <c r="H52" s="13">
        <f>MAX($B$5:$B52)</f>
        <v>30</v>
      </c>
      <c r="I52" s="13">
        <f>MAX($B53:$B$104)</f>
        <v>99</v>
      </c>
      <c r="J52" s="13">
        <f>MIN($B$5:$B52)</f>
        <v>20</v>
      </c>
      <c r="K52" s="13">
        <f>MIN($B53:$B$104)</f>
        <v>20</v>
      </c>
      <c r="L52" s="13">
        <f>STDEV($B$5:$B52)</f>
        <v>3.619294237851058</v>
      </c>
      <c r="M52" s="13">
        <f>STDEV($B53:$B$104)</f>
        <v>14.576422624598957</v>
      </c>
      <c r="N52" s="13">
        <f>SLOPE($B$5:$B52,$A$5:$A52)</f>
        <v>1.0963960052105948E-2</v>
      </c>
      <c r="O52" s="13">
        <f>SLOPE($B53:$B$104,$A53:$A$104)</f>
        <v>0.26807820370528468</v>
      </c>
      <c r="P52" s="14">
        <f t="shared" si="9"/>
        <v>63.391025641025635</v>
      </c>
      <c r="Q52" s="14">
        <f t="shared" si="10"/>
        <v>69</v>
      </c>
      <c r="R52" s="14">
        <f t="shared" si="11"/>
        <v>0</v>
      </c>
      <c r="S52" s="14">
        <f t="shared" si="12"/>
        <v>10.957128386747899</v>
      </c>
      <c r="T52" s="14">
        <f t="shared" si="13"/>
        <v>0.25711424365317875</v>
      </c>
      <c r="V52">
        <f t="shared" si="14"/>
        <v>77</v>
      </c>
      <c r="W52">
        <f t="shared" si="4"/>
        <v>41</v>
      </c>
      <c r="X52">
        <f t="shared" si="4"/>
        <v>1</v>
      </c>
      <c r="Y52">
        <f t="shared" si="4"/>
        <v>6</v>
      </c>
      <c r="Z52">
        <f t="shared" si="4"/>
        <v>4</v>
      </c>
      <c r="AA52">
        <v>1000000</v>
      </c>
      <c r="AB52">
        <f t="shared" si="15"/>
        <v>0.3</v>
      </c>
      <c r="AC52" t="str">
        <f t="shared" si="16"/>
        <v>valid</v>
      </c>
      <c r="AE52" s="19" t="s">
        <v>74</v>
      </c>
      <c r="AF52" s="20">
        <v>78</v>
      </c>
      <c r="AG52" s="20">
        <v>38</v>
      </c>
      <c r="AH52" s="20">
        <v>41</v>
      </c>
      <c r="AI52" s="20">
        <v>3</v>
      </c>
      <c r="AJ52" s="20">
        <v>5</v>
      </c>
      <c r="AK52" s="20">
        <v>1000000</v>
      </c>
      <c r="AQ52">
        <f t="shared" si="1"/>
        <v>4</v>
      </c>
      <c r="AR52">
        <f t="shared" si="0"/>
        <v>43</v>
      </c>
      <c r="AS52">
        <f t="shared" si="0"/>
        <v>1</v>
      </c>
      <c r="AT52">
        <f t="shared" si="0"/>
        <v>79</v>
      </c>
      <c r="AU52">
        <f t="shared" si="0"/>
        <v>77</v>
      </c>
      <c r="AV52">
        <f t="shared" si="2"/>
        <v>1000000</v>
      </c>
      <c r="BB52" s="19" t="s">
        <v>74</v>
      </c>
      <c r="BC52" s="20">
        <v>4</v>
      </c>
      <c r="BD52" s="20">
        <v>43</v>
      </c>
      <c r="BE52" s="20">
        <v>1</v>
      </c>
      <c r="BF52" s="20">
        <v>79</v>
      </c>
      <c r="BG52" s="20">
        <v>77</v>
      </c>
      <c r="BH52" s="20">
        <v>1000000</v>
      </c>
      <c r="BR52" s="26">
        <v>7</v>
      </c>
      <c r="BS52" s="8">
        <f t="shared" si="3"/>
        <v>-0.3</v>
      </c>
      <c r="BT52" s="8">
        <f t="shared" si="5"/>
        <v>44.467216388406349</v>
      </c>
      <c r="BU52" s="8">
        <f t="shared" si="6"/>
        <v>0</v>
      </c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9"/>
    </row>
    <row r="53" spans="1:91" ht="18.600000000000001" thickBot="1" x14ac:dyDescent="0.4">
      <c r="A53">
        <v>49</v>
      </c>
      <c r="B53">
        <f t="shared" si="18"/>
        <v>30</v>
      </c>
      <c r="C53">
        <f t="shared" si="7"/>
        <v>0.3</v>
      </c>
      <c r="D53">
        <f t="shared" si="8"/>
        <v>25.4</v>
      </c>
      <c r="E53">
        <f t="shared" si="17"/>
        <v>6.1101009266077995</v>
      </c>
      <c r="F53" s="13">
        <f>AVERAGE($B$5:$B53)</f>
        <v>25.510204081632654</v>
      </c>
      <c r="G53" s="13">
        <f>AVERAGE($B54:$B$104)</f>
        <v>89.960784313725483</v>
      </c>
      <c r="H53" s="13">
        <f>MAX($B$5:$B53)</f>
        <v>30</v>
      </c>
      <c r="I53" s="13">
        <f>MAX($B54:$B$104)</f>
        <v>99</v>
      </c>
      <c r="J53" s="13">
        <f>MIN($B$5:$B53)</f>
        <v>20</v>
      </c>
      <c r="K53" s="13">
        <f>MIN($B54:$B$104)</f>
        <v>20</v>
      </c>
      <c r="L53" s="13">
        <f>STDEV($B$5:$B53)</f>
        <v>3.6407556963927568</v>
      </c>
      <c r="M53" s="13">
        <f>STDEV($B54:$B$104)</f>
        <v>12.091254334127182</v>
      </c>
      <c r="N53" s="13">
        <f>SLOPE($B$5:$B53,$A$5:$A53)</f>
        <v>2.1530612244897961E-2</v>
      </c>
      <c r="O53" s="13">
        <f>SLOPE($B54:$B$104,$A54:$A$104)</f>
        <v>0.1457918552036199</v>
      </c>
      <c r="P53" s="14">
        <f t="shared" si="9"/>
        <v>64.450580232092832</v>
      </c>
      <c r="Q53" s="14">
        <f t="shared" si="10"/>
        <v>69</v>
      </c>
      <c r="R53" s="14">
        <f t="shared" si="11"/>
        <v>0</v>
      </c>
      <c r="S53" s="14">
        <f t="shared" si="12"/>
        <v>8.4504986377344249</v>
      </c>
      <c r="T53" s="14">
        <f t="shared" si="13"/>
        <v>0.12426124295872193</v>
      </c>
      <c r="V53">
        <f t="shared" si="14"/>
        <v>79</v>
      </c>
      <c r="W53">
        <f t="shared" si="4"/>
        <v>41</v>
      </c>
      <c r="X53">
        <f t="shared" si="4"/>
        <v>1</v>
      </c>
      <c r="Y53">
        <f t="shared" si="4"/>
        <v>4</v>
      </c>
      <c r="Z53">
        <f t="shared" si="4"/>
        <v>2</v>
      </c>
      <c r="AA53">
        <v>1000000</v>
      </c>
      <c r="AB53">
        <f t="shared" si="15"/>
        <v>0.3</v>
      </c>
      <c r="AC53" t="str">
        <f t="shared" si="16"/>
        <v>valid</v>
      </c>
      <c r="AE53" s="19" t="s">
        <v>75</v>
      </c>
      <c r="AF53" s="20">
        <v>75</v>
      </c>
      <c r="AG53" s="20">
        <v>38</v>
      </c>
      <c r="AH53" s="20">
        <v>41</v>
      </c>
      <c r="AI53" s="20">
        <v>5</v>
      </c>
      <c r="AJ53" s="20">
        <v>7</v>
      </c>
      <c r="AK53" s="20">
        <v>1000000</v>
      </c>
      <c r="AQ53">
        <f t="shared" si="1"/>
        <v>7</v>
      </c>
      <c r="AR53">
        <f t="shared" si="0"/>
        <v>43</v>
      </c>
      <c r="AS53">
        <f t="shared" si="0"/>
        <v>1</v>
      </c>
      <c r="AT53">
        <f t="shared" si="0"/>
        <v>77</v>
      </c>
      <c r="AU53">
        <f t="shared" si="0"/>
        <v>75</v>
      </c>
      <c r="AV53">
        <f t="shared" si="2"/>
        <v>1000000</v>
      </c>
      <c r="BB53" s="19" t="s">
        <v>75</v>
      </c>
      <c r="BC53" s="20">
        <v>7</v>
      </c>
      <c r="BD53" s="20">
        <v>43</v>
      </c>
      <c r="BE53" s="20">
        <v>1</v>
      </c>
      <c r="BF53" s="20">
        <v>77</v>
      </c>
      <c r="BG53" s="20">
        <v>75</v>
      </c>
      <c r="BH53" s="20">
        <v>1000000</v>
      </c>
      <c r="BR53" s="26">
        <v>1</v>
      </c>
      <c r="BS53" s="8">
        <f t="shared" si="3"/>
        <v>-0.3</v>
      </c>
      <c r="BT53" s="8">
        <f t="shared" si="5"/>
        <v>1.1547005383792679</v>
      </c>
      <c r="BU53" s="8">
        <f t="shared" si="6"/>
        <v>0</v>
      </c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9"/>
    </row>
    <row r="54" spans="1:91" ht="18.600000000000001" thickBot="1" x14ac:dyDescent="0.4">
      <c r="A54">
        <v>50</v>
      </c>
      <c r="B54">
        <f t="shared" si="18"/>
        <v>20</v>
      </c>
      <c r="C54">
        <f t="shared" si="7"/>
        <v>0.3</v>
      </c>
      <c r="D54">
        <f t="shared" si="8"/>
        <v>33.200000000000003</v>
      </c>
      <c r="E54">
        <f t="shared" si="17"/>
        <v>43.924177093410975</v>
      </c>
      <c r="F54" s="13">
        <f>AVERAGE($B$5:$B54)</f>
        <v>25.4</v>
      </c>
      <c r="G54" s="13">
        <f>AVERAGE($B55:$B$104)</f>
        <v>91.36</v>
      </c>
      <c r="H54" s="13">
        <f>MAX($B$5:$B54)</f>
        <v>30</v>
      </c>
      <c r="I54" s="13">
        <f>MAX($B55:$B$104)</f>
        <v>99</v>
      </c>
      <c r="J54" s="13">
        <f>MIN($B$5:$B54)</f>
        <v>20</v>
      </c>
      <c r="K54" s="13">
        <f>MIN($B55:$B$104)</f>
        <v>80</v>
      </c>
      <c r="L54" s="13">
        <f>STDEV($B$5:$B54)</f>
        <v>3.6867108287325543</v>
      </c>
      <c r="M54" s="13">
        <f>STDEV($B55:$B$104)</f>
        <v>6.8772324761209163</v>
      </c>
      <c r="N54" s="13">
        <f>SLOPE($B$5:$B54,$A$5:$A54)</f>
        <v>7.2989195678271309E-3</v>
      </c>
      <c r="O54" s="13">
        <f>SLOPE($B55:$B$104,$A55:$A$104)</f>
        <v>-1.6614645858343331E-2</v>
      </c>
      <c r="P54" s="14">
        <f t="shared" si="9"/>
        <v>65.960000000000008</v>
      </c>
      <c r="Q54" s="14">
        <f t="shared" si="10"/>
        <v>69</v>
      </c>
      <c r="R54" s="14">
        <f t="shared" si="11"/>
        <v>60</v>
      </c>
      <c r="S54" s="14">
        <f t="shared" si="12"/>
        <v>3.190521647388362</v>
      </c>
      <c r="T54" s="14">
        <f t="shared" si="13"/>
        <v>2.3913565426170461E-2</v>
      </c>
      <c r="V54">
        <f t="shared" si="14"/>
        <v>81</v>
      </c>
      <c r="W54">
        <f t="shared" si="4"/>
        <v>41</v>
      </c>
      <c r="X54">
        <f t="shared" si="4"/>
        <v>41</v>
      </c>
      <c r="Y54">
        <f t="shared" si="4"/>
        <v>2</v>
      </c>
      <c r="Z54">
        <f t="shared" si="4"/>
        <v>1</v>
      </c>
      <c r="AA54">
        <v>1000000</v>
      </c>
      <c r="AB54">
        <f t="shared" si="15"/>
        <v>0.3</v>
      </c>
      <c r="AC54" t="str">
        <f t="shared" si="16"/>
        <v>valid</v>
      </c>
      <c r="AE54" s="19" t="s">
        <v>76</v>
      </c>
      <c r="AF54" s="20">
        <v>73</v>
      </c>
      <c r="AG54" s="20">
        <v>1</v>
      </c>
      <c r="AH54" s="20">
        <v>41</v>
      </c>
      <c r="AI54" s="20">
        <v>7</v>
      </c>
      <c r="AJ54" s="20">
        <v>9</v>
      </c>
      <c r="AK54" s="20">
        <v>1000000</v>
      </c>
      <c r="AQ54">
        <f t="shared" si="1"/>
        <v>9</v>
      </c>
      <c r="AR54">
        <f t="shared" si="0"/>
        <v>45</v>
      </c>
      <c r="AS54">
        <f t="shared" si="0"/>
        <v>1</v>
      </c>
      <c r="AT54">
        <f t="shared" si="0"/>
        <v>75</v>
      </c>
      <c r="AU54">
        <f t="shared" si="0"/>
        <v>73</v>
      </c>
      <c r="AV54">
        <f t="shared" si="2"/>
        <v>1000000</v>
      </c>
      <c r="BB54" s="19" t="s">
        <v>76</v>
      </c>
      <c r="BC54" s="20">
        <v>9</v>
      </c>
      <c r="BD54" s="20">
        <v>45</v>
      </c>
      <c r="BE54" s="20">
        <v>1</v>
      </c>
      <c r="BF54" s="20">
        <v>75</v>
      </c>
      <c r="BG54" s="20">
        <v>73</v>
      </c>
      <c r="BH54" s="20">
        <v>1000000</v>
      </c>
      <c r="BR54" s="26">
        <v>2</v>
      </c>
      <c r="BS54" s="8">
        <f t="shared" si="3"/>
        <v>-0.3</v>
      </c>
      <c r="BT54" s="8">
        <f t="shared" si="5"/>
        <v>1.1547005383792679</v>
      </c>
      <c r="BU54" s="8">
        <f t="shared" si="6"/>
        <v>0</v>
      </c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9"/>
    </row>
    <row r="55" spans="1:91" ht="18.600000000000001" thickBot="1" x14ac:dyDescent="0.4">
      <c r="A55">
        <v>51</v>
      </c>
      <c r="B55">
        <v>87</v>
      </c>
      <c r="C55">
        <f t="shared" si="7"/>
        <v>0.3</v>
      </c>
      <c r="D55">
        <f t="shared" si="8"/>
        <v>33</v>
      </c>
      <c r="E55">
        <f t="shared" si="17"/>
        <v>44.467216388406349</v>
      </c>
      <c r="F55" s="13">
        <f>AVERAGE($B$5:$B55)</f>
        <v>26.607843137254903</v>
      </c>
      <c r="G55" s="13">
        <f>AVERAGE($B56:$B$104)</f>
        <v>91.448979591836732</v>
      </c>
      <c r="H55" s="13">
        <f>MAX($B$5:$B55)</f>
        <v>87</v>
      </c>
      <c r="I55" s="13">
        <f>MAX($B56:$B$104)</f>
        <v>99</v>
      </c>
      <c r="J55" s="13">
        <f>MIN($B$5:$B55)</f>
        <v>20</v>
      </c>
      <c r="K55" s="13">
        <f>MIN($B56:$B$104)</f>
        <v>80</v>
      </c>
      <c r="L55" s="13">
        <f>STDEV($B$5:$B55)</f>
        <v>9.3660630605875141</v>
      </c>
      <c r="M55" s="13">
        <f>STDEV($B56:$B$104)</f>
        <v>6.9193605933213336</v>
      </c>
      <c r="N55" s="13">
        <f>SLOPE($B$5:$B55,$A$5:$A55)</f>
        <v>0.14624434389140267</v>
      </c>
      <c r="O55" s="13">
        <f>SLOPE($B56:$B$104,$A56:$A$104)</f>
        <v>-2.8775510204081669E-2</v>
      </c>
      <c r="P55" s="14">
        <f t="shared" si="9"/>
        <v>64.841136454581829</v>
      </c>
      <c r="Q55" s="14">
        <f t="shared" si="10"/>
        <v>12</v>
      </c>
      <c r="R55" s="14">
        <f t="shared" si="11"/>
        <v>60</v>
      </c>
      <c r="S55" s="14">
        <f t="shared" si="12"/>
        <v>2.4467024672661806</v>
      </c>
      <c r="T55" s="14">
        <f t="shared" si="13"/>
        <v>0.17501985409548435</v>
      </c>
      <c r="V55">
        <f t="shared" si="14"/>
        <v>80</v>
      </c>
      <c r="W55">
        <f t="shared" si="4"/>
        <v>40</v>
      </c>
      <c r="X55">
        <f t="shared" si="4"/>
        <v>41</v>
      </c>
      <c r="Y55">
        <f t="shared" si="4"/>
        <v>1</v>
      </c>
      <c r="Z55">
        <f t="shared" si="4"/>
        <v>3</v>
      </c>
      <c r="AA55">
        <v>1000000</v>
      </c>
      <c r="AB55">
        <f t="shared" si="15"/>
        <v>0.3</v>
      </c>
      <c r="AC55" t="str">
        <f t="shared" si="16"/>
        <v>valid</v>
      </c>
      <c r="AE55" s="19" t="s">
        <v>77</v>
      </c>
      <c r="AF55" s="20">
        <v>71</v>
      </c>
      <c r="AG55" s="20">
        <v>1</v>
      </c>
      <c r="AH55" s="20">
        <v>41</v>
      </c>
      <c r="AI55" s="20">
        <v>8</v>
      </c>
      <c r="AJ55" s="20">
        <v>11</v>
      </c>
      <c r="AK55" s="20">
        <v>1000000</v>
      </c>
      <c r="AQ55">
        <f t="shared" si="1"/>
        <v>11</v>
      </c>
      <c r="AR55">
        <f t="shared" si="0"/>
        <v>45</v>
      </c>
      <c r="AS55">
        <f t="shared" si="0"/>
        <v>1</v>
      </c>
      <c r="AT55">
        <f t="shared" si="0"/>
        <v>74</v>
      </c>
      <c r="AU55">
        <f t="shared" si="0"/>
        <v>71</v>
      </c>
      <c r="AV55">
        <f t="shared" si="2"/>
        <v>1000000</v>
      </c>
      <c r="BB55" s="19" t="s">
        <v>77</v>
      </c>
      <c r="BC55" s="20">
        <v>11</v>
      </c>
      <c r="BD55" s="20">
        <v>45</v>
      </c>
      <c r="BE55" s="20">
        <v>1</v>
      </c>
      <c r="BF55" s="20">
        <v>74</v>
      </c>
      <c r="BG55" s="20">
        <v>71</v>
      </c>
      <c r="BH55" s="20">
        <v>1000000</v>
      </c>
      <c r="BR55" s="26">
        <v>12</v>
      </c>
      <c r="BS55" s="8">
        <f t="shared" si="3"/>
        <v>-0.3</v>
      </c>
      <c r="BT55" s="8">
        <f t="shared" si="5"/>
        <v>39.849717690342686</v>
      </c>
      <c r="BU55" s="8">
        <f t="shared" si="6"/>
        <v>0</v>
      </c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9"/>
    </row>
    <row r="56" spans="1:91" ht="18.600000000000001" thickBot="1" x14ac:dyDescent="0.4">
      <c r="A56">
        <v>52</v>
      </c>
      <c r="B56">
        <v>96</v>
      </c>
      <c r="C56">
        <f t="shared" si="7"/>
        <v>0.3</v>
      </c>
      <c r="D56">
        <f t="shared" si="8"/>
        <v>33</v>
      </c>
      <c r="E56">
        <f t="shared" si="17"/>
        <v>1.1547005383792679</v>
      </c>
      <c r="F56" s="13">
        <f>AVERAGE($B$5:$B56)</f>
        <v>27.942307692307693</v>
      </c>
      <c r="G56" s="13">
        <f>AVERAGE($B57:$B$104)</f>
        <v>91.354166666666671</v>
      </c>
      <c r="H56" s="13">
        <f>MAX($B$5:$B56)</f>
        <v>96</v>
      </c>
      <c r="I56" s="13">
        <f>MAX($B57:$B$104)</f>
        <v>99</v>
      </c>
      <c r="J56" s="13">
        <f>MIN($B$5:$B56)</f>
        <v>20</v>
      </c>
      <c r="K56" s="13">
        <f>MIN($B57:$B$104)</f>
        <v>80</v>
      </c>
      <c r="L56" s="13">
        <f>STDEV($B$5:$B56)</f>
        <v>13.36429756747793</v>
      </c>
      <c r="M56" s="13">
        <f>STDEV($B57:$B$104)</f>
        <v>6.9603423226323384</v>
      </c>
      <c r="N56" s="13">
        <f>SLOPE($B$5:$B56,$A$5:$A56)</f>
        <v>0.28903782122428073</v>
      </c>
      <c r="O56" s="13">
        <f>SLOPE($B57:$B$104,$A57:$A$104)</f>
        <v>-1.8508467216673905E-2</v>
      </c>
      <c r="P56" s="14">
        <f t="shared" si="9"/>
        <v>63.411858974358978</v>
      </c>
      <c r="Q56" s="14">
        <f t="shared" si="10"/>
        <v>3</v>
      </c>
      <c r="R56" s="14">
        <f t="shared" si="11"/>
        <v>60</v>
      </c>
      <c r="S56" s="14">
        <f t="shared" si="12"/>
        <v>6.4039552448455916</v>
      </c>
      <c r="T56" s="14">
        <f t="shared" si="13"/>
        <v>0.30754628844095466</v>
      </c>
      <c r="V56">
        <f t="shared" si="14"/>
        <v>78</v>
      </c>
      <c r="W56">
        <f t="shared" si="4"/>
        <v>38</v>
      </c>
      <c r="X56">
        <f t="shared" si="4"/>
        <v>41</v>
      </c>
      <c r="Y56">
        <f t="shared" si="4"/>
        <v>3</v>
      </c>
      <c r="Z56">
        <f t="shared" si="4"/>
        <v>5</v>
      </c>
      <c r="AA56">
        <v>1000000</v>
      </c>
      <c r="AB56">
        <f t="shared" si="15"/>
        <v>0.3</v>
      </c>
      <c r="AC56" t="str">
        <f t="shared" si="16"/>
        <v>valid</v>
      </c>
      <c r="AE56" s="19" t="s">
        <v>78</v>
      </c>
      <c r="AF56" s="20">
        <v>69</v>
      </c>
      <c r="AG56" s="20">
        <v>1</v>
      </c>
      <c r="AH56" s="20">
        <v>41</v>
      </c>
      <c r="AI56" s="20">
        <v>10</v>
      </c>
      <c r="AJ56" s="20">
        <v>13</v>
      </c>
      <c r="AK56" s="20">
        <v>1000000</v>
      </c>
      <c r="AQ56">
        <f t="shared" si="1"/>
        <v>13</v>
      </c>
      <c r="AR56">
        <f t="shared" si="0"/>
        <v>45</v>
      </c>
      <c r="AS56">
        <f t="shared" si="0"/>
        <v>1</v>
      </c>
      <c r="AT56">
        <f t="shared" si="0"/>
        <v>72</v>
      </c>
      <c r="AU56">
        <f t="shared" si="0"/>
        <v>69</v>
      </c>
      <c r="AV56">
        <f t="shared" si="2"/>
        <v>1000000</v>
      </c>
      <c r="BB56" s="19" t="s">
        <v>78</v>
      </c>
      <c r="BC56" s="20">
        <v>13</v>
      </c>
      <c r="BD56" s="20">
        <v>45</v>
      </c>
      <c r="BE56" s="20">
        <v>1</v>
      </c>
      <c r="BF56" s="20">
        <v>72</v>
      </c>
      <c r="BG56" s="20">
        <v>69</v>
      </c>
      <c r="BH56" s="20">
        <v>1000000</v>
      </c>
      <c r="BR56" s="26">
        <v>8</v>
      </c>
      <c r="BS56" s="8">
        <f t="shared" si="3"/>
        <v>-0.3</v>
      </c>
      <c r="BT56" s="8">
        <f t="shared" si="5"/>
        <v>39.849717690342402</v>
      </c>
      <c r="BU56" s="8">
        <f t="shared" si="6"/>
        <v>0</v>
      </c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9"/>
    </row>
    <row r="57" spans="1:91" ht="18.600000000000001" thickBot="1" x14ac:dyDescent="0.4">
      <c r="A57">
        <v>53</v>
      </c>
      <c r="B57">
        <v>96</v>
      </c>
      <c r="C57">
        <f t="shared" si="7"/>
        <v>0.3</v>
      </c>
      <c r="D57">
        <f t="shared" si="8"/>
        <v>33.200000000000003</v>
      </c>
      <c r="E57">
        <f t="shared" si="17"/>
        <v>1.1547005383792679</v>
      </c>
      <c r="F57" s="13">
        <f>AVERAGE($B$5:$B57)</f>
        <v>29.226415094339622</v>
      </c>
      <c r="G57" s="13">
        <f>AVERAGE($B58:$B$104)</f>
        <v>91.255319148936167</v>
      </c>
      <c r="H57" s="13">
        <f>MAX($B$5:$B57)</f>
        <v>96</v>
      </c>
      <c r="I57" s="13">
        <f>MAX($B58:$B$104)</f>
        <v>99</v>
      </c>
      <c r="J57" s="13">
        <f>MIN($B$5:$B57)</f>
        <v>20</v>
      </c>
      <c r="K57" s="13">
        <f>MIN($B58:$B$104)</f>
        <v>80</v>
      </c>
      <c r="L57" s="13">
        <f>STDEV($B$5:$B57)</f>
        <v>16.203800016608117</v>
      </c>
      <c r="M57" s="13">
        <f>STDEV($B58:$B$104)</f>
        <v>7.0014535295440243</v>
      </c>
      <c r="N57" s="13">
        <f>SLOPE($B$5:$B57,$A$5:$A57)</f>
        <v>0.4156587647153685</v>
      </c>
      <c r="O57" s="13">
        <f>SLOPE($B58:$B$104,$A58:$A$104)</f>
        <v>-6.8223866790009247E-3</v>
      </c>
      <c r="P57" s="14">
        <f t="shared" si="9"/>
        <v>62.028904054596545</v>
      </c>
      <c r="Q57" s="14">
        <f t="shared" si="10"/>
        <v>3</v>
      </c>
      <c r="R57" s="14">
        <f t="shared" si="11"/>
        <v>60</v>
      </c>
      <c r="S57" s="14">
        <f t="shared" si="12"/>
        <v>9.2023464870640925</v>
      </c>
      <c r="T57" s="14">
        <f t="shared" si="13"/>
        <v>0.42248115139436943</v>
      </c>
      <c r="V57">
        <f t="shared" si="14"/>
        <v>75</v>
      </c>
      <c r="W57">
        <f t="shared" si="4"/>
        <v>38</v>
      </c>
      <c r="X57">
        <f t="shared" si="4"/>
        <v>41</v>
      </c>
      <c r="Y57">
        <f t="shared" si="4"/>
        <v>5</v>
      </c>
      <c r="Z57">
        <f t="shared" si="4"/>
        <v>7</v>
      </c>
      <c r="AA57">
        <v>1000000</v>
      </c>
      <c r="AB57">
        <f t="shared" si="15"/>
        <v>0.3</v>
      </c>
      <c r="AC57" t="str">
        <f t="shared" si="16"/>
        <v>valid</v>
      </c>
      <c r="AE57" s="19" t="s">
        <v>79</v>
      </c>
      <c r="AF57" s="20">
        <v>67</v>
      </c>
      <c r="AG57" s="20">
        <v>1</v>
      </c>
      <c r="AH57" s="20">
        <v>41</v>
      </c>
      <c r="AI57" s="20">
        <v>12</v>
      </c>
      <c r="AJ57" s="20">
        <v>15</v>
      </c>
      <c r="AK57" s="20">
        <v>1000000</v>
      </c>
      <c r="AQ57">
        <f t="shared" si="1"/>
        <v>15</v>
      </c>
      <c r="AR57">
        <f t="shared" si="0"/>
        <v>45</v>
      </c>
      <c r="AS57">
        <f t="shared" si="0"/>
        <v>1</v>
      </c>
      <c r="AT57">
        <f t="shared" si="0"/>
        <v>70</v>
      </c>
      <c r="AU57">
        <f t="shared" si="0"/>
        <v>67</v>
      </c>
      <c r="AV57">
        <f t="shared" si="2"/>
        <v>1000000</v>
      </c>
      <c r="BB57" s="19" t="s">
        <v>79</v>
      </c>
      <c r="BC57" s="20">
        <v>15</v>
      </c>
      <c r="BD57" s="20">
        <v>45</v>
      </c>
      <c r="BE57" s="20">
        <v>1</v>
      </c>
      <c r="BF57" s="20">
        <v>70</v>
      </c>
      <c r="BG57" s="20">
        <v>67</v>
      </c>
      <c r="BH57" s="20">
        <v>1000000</v>
      </c>
      <c r="BR57" s="26">
        <v>1</v>
      </c>
      <c r="BS57" s="8">
        <f t="shared" si="3"/>
        <v>-0.3</v>
      </c>
      <c r="BT57" s="8">
        <f t="shared" si="5"/>
        <v>3.0550504633039015</v>
      </c>
      <c r="BU57" s="8">
        <f t="shared" si="6"/>
        <v>0</v>
      </c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9"/>
    </row>
    <row r="58" spans="1:91" ht="18.600000000000001" thickBot="1" x14ac:dyDescent="0.4">
      <c r="A58">
        <v>54</v>
      </c>
      <c r="B58">
        <v>99</v>
      </c>
      <c r="C58">
        <f t="shared" si="7"/>
        <v>0.3</v>
      </c>
      <c r="D58">
        <f t="shared" si="8"/>
        <v>26.2</v>
      </c>
      <c r="E58">
        <f t="shared" si="17"/>
        <v>39.849717690342686</v>
      </c>
      <c r="F58" s="13">
        <f>AVERAGE($B$5:$B58)</f>
        <v>30.518518518518519</v>
      </c>
      <c r="G58" s="13">
        <f>AVERAGE($B59:$B$104)</f>
        <v>91.086956521739125</v>
      </c>
      <c r="H58" s="13">
        <f>MAX($B$5:$B58)</f>
        <v>99</v>
      </c>
      <c r="I58" s="13">
        <f>MAX($B59:$B$104)</f>
        <v>99</v>
      </c>
      <c r="J58" s="13">
        <f>MIN($B$5:$B58)</f>
        <v>20</v>
      </c>
      <c r="K58" s="13">
        <f>MIN($B59:$B$104)</f>
        <v>80</v>
      </c>
      <c r="L58" s="13">
        <f>STDEV($B$5:$B58)</f>
        <v>18.648426248275925</v>
      </c>
      <c r="M58" s="13">
        <f>STDEV($B59:$B$104)</f>
        <v>6.9819643430023675</v>
      </c>
      <c r="N58" s="13">
        <f>SLOPE($B$5:$B58,$A$5:$A58)</f>
        <v>0.53394320564131881</v>
      </c>
      <c r="O58" s="13">
        <f>SLOPE($B59:$B$104,$A59:$A$104)</f>
        <v>1.5171137835337651E-2</v>
      </c>
      <c r="P58" s="14">
        <f t="shared" si="9"/>
        <v>60.568438003220606</v>
      </c>
      <c r="Q58" s="14">
        <f t="shared" si="10"/>
        <v>0</v>
      </c>
      <c r="R58" s="14">
        <f t="shared" si="11"/>
        <v>60</v>
      </c>
      <c r="S58" s="14">
        <f t="shared" si="12"/>
        <v>11.666461905273557</v>
      </c>
      <c r="T58" s="14">
        <f t="shared" si="13"/>
        <v>0.51877206780598117</v>
      </c>
      <c r="V58">
        <f t="shared" si="14"/>
        <v>73</v>
      </c>
      <c r="W58">
        <f t="shared" si="4"/>
        <v>1</v>
      </c>
      <c r="X58">
        <f t="shared" si="4"/>
        <v>41</v>
      </c>
      <c r="Y58">
        <f t="shared" si="4"/>
        <v>7</v>
      </c>
      <c r="Z58">
        <f t="shared" si="4"/>
        <v>9</v>
      </c>
      <c r="AA58">
        <v>1000000</v>
      </c>
      <c r="AB58">
        <f t="shared" si="15"/>
        <v>0.3</v>
      </c>
      <c r="AC58" t="str">
        <f t="shared" si="16"/>
        <v>valid</v>
      </c>
      <c r="AE58" s="19" t="s">
        <v>80</v>
      </c>
      <c r="AF58" s="20">
        <v>65</v>
      </c>
      <c r="AG58" s="20">
        <v>1</v>
      </c>
      <c r="AH58" s="20">
        <v>41</v>
      </c>
      <c r="AI58" s="20">
        <v>14</v>
      </c>
      <c r="AJ58" s="20">
        <v>18</v>
      </c>
      <c r="AK58" s="20">
        <v>1000000</v>
      </c>
      <c r="AQ58">
        <f t="shared" si="1"/>
        <v>17</v>
      </c>
      <c r="AR58">
        <f t="shared" si="0"/>
        <v>45</v>
      </c>
      <c r="AS58">
        <f t="shared" si="0"/>
        <v>1</v>
      </c>
      <c r="AT58">
        <f t="shared" si="0"/>
        <v>68</v>
      </c>
      <c r="AU58">
        <f t="shared" si="0"/>
        <v>64</v>
      </c>
      <c r="AV58">
        <f t="shared" si="2"/>
        <v>1000000</v>
      </c>
      <c r="BB58" s="19" t="s">
        <v>80</v>
      </c>
      <c r="BC58" s="20">
        <v>17</v>
      </c>
      <c r="BD58" s="20">
        <v>45</v>
      </c>
      <c r="BE58" s="20">
        <v>1</v>
      </c>
      <c r="BF58" s="20">
        <v>68</v>
      </c>
      <c r="BG58" s="20">
        <v>64</v>
      </c>
      <c r="BH58" s="20">
        <v>1000000</v>
      </c>
      <c r="BR58" s="26">
        <v>10</v>
      </c>
      <c r="BS58" s="8">
        <f t="shared" si="3"/>
        <v>-0.3</v>
      </c>
      <c r="BT58" s="8">
        <f t="shared" si="5"/>
        <v>4.0000000000000036</v>
      </c>
      <c r="BU58" s="8">
        <f t="shared" si="6"/>
        <v>0</v>
      </c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9"/>
    </row>
    <row r="59" spans="1:91" ht="18.600000000000001" thickBot="1" x14ac:dyDescent="0.4">
      <c r="A59">
        <v>55</v>
      </c>
      <c r="B59">
        <v>80</v>
      </c>
      <c r="C59">
        <f t="shared" si="7"/>
        <v>0.3</v>
      </c>
      <c r="D59">
        <f t="shared" si="8"/>
        <v>26.4</v>
      </c>
      <c r="E59">
        <f t="shared" si="17"/>
        <v>39.849717690342402</v>
      </c>
      <c r="F59" s="13">
        <f>AVERAGE($B$5:$B59)</f>
        <v>31.418181818181818</v>
      </c>
      <c r="G59" s="13">
        <f>AVERAGE($B60:$B$104)</f>
        <v>91.333333333333329</v>
      </c>
      <c r="H59" s="13">
        <f>MAX($B$5:$B59)</f>
        <v>99</v>
      </c>
      <c r="I59" s="13">
        <f>MAX($B60:$B$104)</f>
        <v>99</v>
      </c>
      <c r="J59" s="13">
        <f>MIN($B$5:$B59)</f>
        <v>20</v>
      </c>
      <c r="K59" s="13">
        <f>MIN($B60:$B$104)</f>
        <v>80</v>
      </c>
      <c r="L59" s="13">
        <f>STDEV($B$5:$B59)</f>
        <v>19.642820674241367</v>
      </c>
      <c r="M59" s="13">
        <f>STDEV($B60:$B$104)</f>
        <v>6.8556546004010439</v>
      </c>
      <c r="N59" s="13">
        <f>SLOPE($B$5:$B59,$A$5:$A59)</f>
        <v>0.60173160173160156</v>
      </c>
      <c r="O59" s="13">
        <f>SLOPE($B60:$B$104,$A60:$A$104)</f>
        <v>-1.7391304347826084E-2</v>
      </c>
      <c r="P59" s="14">
        <f t="shared" si="9"/>
        <v>59.915151515151507</v>
      </c>
      <c r="Q59" s="14">
        <f t="shared" si="10"/>
        <v>0</v>
      </c>
      <c r="R59" s="14">
        <f t="shared" si="11"/>
        <v>60</v>
      </c>
      <c r="S59" s="14">
        <f t="shared" si="12"/>
        <v>12.787166073840323</v>
      </c>
      <c r="T59" s="14">
        <f t="shared" si="13"/>
        <v>0.61912290607942766</v>
      </c>
      <c r="V59">
        <f t="shared" si="14"/>
        <v>71</v>
      </c>
      <c r="W59">
        <f t="shared" si="4"/>
        <v>1</v>
      </c>
      <c r="X59">
        <f t="shared" si="4"/>
        <v>41</v>
      </c>
      <c r="Y59">
        <f t="shared" si="4"/>
        <v>8</v>
      </c>
      <c r="Z59">
        <f t="shared" si="4"/>
        <v>11</v>
      </c>
      <c r="AA59">
        <v>1000000</v>
      </c>
      <c r="AB59">
        <f t="shared" si="15"/>
        <v>0.3</v>
      </c>
      <c r="AC59" t="str">
        <f t="shared" si="16"/>
        <v>valid</v>
      </c>
      <c r="AE59" s="19" t="s">
        <v>81</v>
      </c>
      <c r="AF59" s="20">
        <v>63</v>
      </c>
      <c r="AG59" s="20">
        <v>1</v>
      </c>
      <c r="AH59" s="20">
        <v>41</v>
      </c>
      <c r="AI59" s="20">
        <v>15</v>
      </c>
      <c r="AJ59" s="20">
        <v>20</v>
      </c>
      <c r="AK59" s="20">
        <v>1000000</v>
      </c>
      <c r="AQ59">
        <f t="shared" si="1"/>
        <v>19</v>
      </c>
      <c r="AR59">
        <f t="shared" si="0"/>
        <v>45</v>
      </c>
      <c r="AS59">
        <f t="shared" si="0"/>
        <v>1</v>
      </c>
      <c r="AT59">
        <f t="shared" si="0"/>
        <v>67</v>
      </c>
      <c r="AU59">
        <f t="shared" si="0"/>
        <v>62</v>
      </c>
      <c r="AV59">
        <f t="shared" si="2"/>
        <v>1000000</v>
      </c>
      <c r="BB59" s="19" t="s">
        <v>81</v>
      </c>
      <c r="BC59" s="20">
        <v>19</v>
      </c>
      <c r="BD59" s="20">
        <v>45</v>
      </c>
      <c r="BE59" s="20">
        <v>1</v>
      </c>
      <c r="BF59" s="20">
        <v>67</v>
      </c>
      <c r="BG59" s="20">
        <v>62</v>
      </c>
      <c r="BH59" s="20">
        <v>1000000</v>
      </c>
      <c r="BR59" s="26">
        <v>0</v>
      </c>
      <c r="BS59" s="8">
        <f t="shared" si="3"/>
        <v>-0.3</v>
      </c>
      <c r="BT59" s="8">
        <f t="shared" si="5"/>
        <v>5.0332229568471671</v>
      </c>
      <c r="BU59" s="8">
        <f t="shared" si="6"/>
        <v>0</v>
      </c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9"/>
    </row>
    <row r="60" spans="1:91" ht="18.600000000000001" thickBot="1" x14ac:dyDescent="0.4">
      <c r="A60">
        <v>56</v>
      </c>
      <c r="B60">
        <v>98</v>
      </c>
      <c r="C60">
        <f t="shared" si="7"/>
        <v>0.3</v>
      </c>
      <c r="D60">
        <f t="shared" si="8"/>
        <v>26.8</v>
      </c>
      <c r="E60">
        <f t="shared" si="17"/>
        <v>3.0550504633039015</v>
      </c>
      <c r="F60" s="13">
        <f>AVERAGE($B$5:$B60)</f>
        <v>32.607142857142854</v>
      </c>
      <c r="G60" s="13">
        <f>AVERAGE($B61:$B$104)</f>
        <v>91.181818181818187</v>
      </c>
      <c r="H60" s="13">
        <f>MAX($B$5:$B60)</f>
        <v>99</v>
      </c>
      <c r="I60" s="13">
        <f>MAX($B61:$B$104)</f>
        <v>99</v>
      </c>
      <c r="J60" s="13">
        <f>MIN($B$5:$B60)</f>
        <v>20</v>
      </c>
      <c r="K60" s="13">
        <f>MIN($B61:$B$104)</f>
        <v>80</v>
      </c>
      <c r="L60" s="13">
        <f>STDEV($B$5:$B60)</f>
        <v>21.400661477821469</v>
      </c>
      <c r="M60" s="13">
        <f>STDEV($B61:$B$104)</f>
        <v>6.8582753519658768</v>
      </c>
      <c r="N60" s="13">
        <f>SLOPE($B$5:$B60,$A$5:$A60)</f>
        <v>0.69521531100478462</v>
      </c>
      <c r="O60" s="13">
        <f>SLOPE($B61:$B$104,$A61:$A$104)</f>
        <v>2.5369978858350911E-3</v>
      </c>
      <c r="P60" s="14">
        <f t="shared" si="9"/>
        <v>58.574675324675333</v>
      </c>
      <c r="Q60" s="14">
        <f t="shared" si="10"/>
        <v>0</v>
      </c>
      <c r="R60" s="14">
        <f t="shared" si="11"/>
        <v>60</v>
      </c>
      <c r="S60" s="14">
        <f t="shared" si="12"/>
        <v>14.542386125855593</v>
      </c>
      <c r="T60" s="14">
        <f t="shared" si="13"/>
        <v>0.69267831311894956</v>
      </c>
      <c r="V60">
        <f t="shared" si="14"/>
        <v>69</v>
      </c>
      <c r="W60">
        <f t="shared" si="4"/>
        <v>1</v>
      </c>
      <c r="X60">
        <f t="shared" si="4"/>
        <v>41</v>
      </c>
      <c r="Y60">
        <f t="shared" si="4"/>
        <v>10</v>
      </c>
      <c r="Z60">
        <f t="shared" si="4"/>
        <v>13</v>
      </c>
      <c r="AA60">
        <v>1000000</v>
      </c>
      <c r="AB60">
        <f t="shared" si="15"/>
        <v>0.3</v>
      </c>
      <c r="AC60" t="str">
        <f t="shared" si="16"/>
        <v>valid</v>
      </c>
      <c r="AE60" s="19" t="s">
        <v>82</v>
      </c>
      <c r="AF60" s="20">
        <v>61</v>
      </c>
      <c r="AG60" s="20">
        <v>1</v>
      </c>
      <c r="AH60" s="20">
        <v>41</v>
      </c>
      <c r="AI60" s="20">
        <v>17</v>
      </c>
      <c r="AJ60" s="20">
        <v>23</v>
      </c>
      <c r="AK60" s="20">
        <v>1000000</v>
      </c>
      <c r="AQ60">
        <f t="shared" si="1"/>
        <v>21</v>
      </c>
      <c r="AR60">
        <f t="shared" si="0"/>
        <v>45</v>
      </c>
      <c r="AS60">
        <f t="shared" si="0"/>
        <v>1</v>
      </c>
      <c r="AT60">
        <f t="shared" si="0"/>
        <v>65</v>
      </c>
      <c r="AU60">
        <f t="shared" si="0"/>
        <v>59</v>
      </c>
      <c r="AV60">
        <f t="shared" si="2"/>
        <v>1000000</v>
      </c>
      <c r="BB60" s="19" t="s">
        <v>82</v>
      </c>
      <c r="BC60" s="20">
        <v>21</v>
      </c>
      <c r="BD60" s="20">
        <v>45</v>
      </c>
      <c r="BE60" s="20">
        <v>1</v>
      </c>
      <c r="BF60" s="20">
        <v>65</v>
      </c>
      <c r="BG60" s="20">
        <v>59</v>
      </c>
      <c r="BH60" s="20">
        <v>1000000</v>
      </c>
      <c r="BR60" s="26">
        <v>8</v>
      </c>
      <c r="BS60" s="8">
        <f t="shared" si="3"/>
        <v>-0.3</v>
      </c>
      <c r="BT60" s="8">
        <f t="shared" si="5"/>
        <v>4.1633319989322706</v>
      </c>
      <c r="BU60" s="8">
        <f t="shared" si="6"/>
        <v>0</v>
      </c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9"/>
    </row>
    <row r="61" spans="1:91" ht="18.600000000000001" thickBot="1" x14ac:dyDescent="0.4">
      <c r="A61">
        <v>57</v>
      </c>
      <c r="B61">
        <v>98</v>
      </c>
      <c r="C61">
        <f t="shared" si="7"/>
        <v>0.3</v>
      </c>
      <c r="D61">
        <f t="shared" si="8"/>
        <v>27.2</v>
      </c>
      <c r="E61">
        <f t="shared" si="17"/>
        <v>4.0000000000000036</v>
      </c>
      <c r="F61" s="13">
        <f>AVERAGE($B$5:$B61)</f>
        <v>33.754385964912281</v>
      </c>
      <c r="G61" s="13">
        <f>AVERAGE($B62:$B$104)</f>
        <v>91.023255813953483</v>
      </c>
      <c r="H61" s="13">
        <f>MAX($B$5:$B61)</f>
        <v>99</v>
      </c>
      <c r="I61" s="13">
        <f>MAX($B62:$B$104)</f>
        <v>99</v>
      </c>
      <c r="J61" s="13">
        <f>MIN($B$5:$B61)</f>
        <v>20</v>
      </c>
      <c r="K61" s="13">
        <f>MIN($B62:$B$104)</f>
        <v>80</v>
      </c>
      <c r="L61" s="13">
        <f>STDEV($B$5:$B61)</f>
        <v>22.909200196298542</v>
      </c>
      <c r="M61" s="13">
        <f>STDEV($B62:$B$104)</f>
        <v>6.8573504951951767</v>
      </c>
      <c r="N61" s="13">
        <f>SLOPE($B$5:$B61,$A$5:$A61)</f>
        <v>0.77793621985999484</v>
      </c>
      <c r="O61" s="13">
        <f>SLOPE($B62:$B$104,$A62:$A$104)</f>
        <v>2.5369978858350951E-2</v>
      </c>
      <c r="P61" s="14">
        <f t="shared" si="9"/>
        <v>57.268869849041202</v>
      </c>
      <c r="Q61" s="14">
        <f t="shared" si="10"/>
        <v>0</v>
      </c>
      <c r="R61" s="14">
        <f t="shared" si="11"/>
        <v>60</v>
      </c>
      <c r="S61" s="14">
        <f t="shared" si="12"/>
        <v>16.051849701103365</v>
      </c>
      <c r="T61" s="14">
        <f t="shared" si="13"/>
        <v>0.75256624100164393</v>
      </c>
      <c r="V61">
        <f t="shared" si="14"/>
        <v>67</v>
      </c>
      <c r="W61">
        <f t="shared" si="4"/>
        <v>1</v>
      </c>
      <c r="X61">
        <f t="shared" si="4"/>
        <v>41</v>
      </c>
      <c r="Y61">
        <f t="shared" si="4"/>
        <v>12</v>
      </c>
      <c r="Z61">
        <f t="shared" si="4"/>
        <v>15</v>
      </c>
      <c r="AA61">
        <v>1000000</v>
      </c>
      <c r="AB61">
        <f t="shared" si="15"/>
        <v>0.3</v>
      </c>
      <c r="AC61" t="str">
        <f t="shared" si="16"/>
        <v>valid</v>
      </c>
      <c r="AE61" s="19" t="s">
        <v>83</v>
      </c>
      <c r="AF61" s="20">
        <v>59</v>
      </c>
      <c r="AG61" s="20">
        <v>1</v>
      </c>
      <c r="AH61" s="20">
        <v>41</v>
      </c>
      <c r="AI61" s="20">
        <v>19</v>
      </c>
      <c r="AJ61" s="20">
        <v>27</v>
      </c>
      <c r="AK61" s="20">
        <v>1000000</v>
      </c>
      <c r="AQ61">
        <f t="shared" si="1"/>
        <v>23</v>
      </c>
      <c r="AR61">
        <f t="shared" si="0"/>
        <v>45</v>
      </c>
      <c r="AS61">
        <f t="shared" si="0"/>
        <v>1</v>
      </c>
      <c r="AT61">
        <f t="shared" si="0"/>
        <v>63</v>
      </c>
      <c r="AU61">
        <f t="shared" si="0"/>
        <v>55</v>
      </c>
      <c r="AV61">
        <f t="shared" si="2"/>
        <v>1000000</v>
      </c>
      <c r="BB61" s="19" t="s">
        <v>83</v>
      </c>
      <c r="BC61" s="20">
        <v>23</v>
      </c>
      <c r="BD61" s="20">
        <v>45</v>
      </c>
      <c r="BE61" s="20">
        <v>1</v>
      </c>
      <c r="BF61" s="20">
        <v>63</v>
      </c>
      <c r="BG61" s="20">
        <v>55</v>
      </c>
      <c r="BH61" s="20">
        <v>1000000</v>
      </c>
      <c r="BR61" s="26">
        <v>3</v>
      </c>
      <c r="BS61" s="8">
        <f t="shared" si="3"/>
        <v>-0.3</v>
      </c>
      <c r="BT61" s="8">
        <f t="shared" si="5"/>
        <v>4.1633319989322706</v>
      </c>
      <c r="BU61" s="8">
        <f t="shared" si="6"/>
        <v>0</v>
      </c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9"/>
    </row>
    <row r="62" spans="1:91" ht="18.600000000000001" thickBot="1" x14ac:dyDescent="0.4">
      <c r="A62">
        <v>58</v>
      </c>
      <c r="B62">
        <v>82</v>
      </c>
      <c r="C62">
        <f t="shared" si="7"/>
        <v>0.3</v>
      </c>
      <c r="D62">
        <f t="shared" si="8"/>
        <v>27.8</v>
      </c>
      <c r="E62">
        <f t="shared" si="17"/>
        <v>5.0332229568471671</v>
      </c>
      <c r="F62" s="13">
        <f>AVERAGE($B$5:$B62)</f>
        <v>34.586206896551722</v>
      </c>
      <c r="G62" s="13">
        <f>AVERAGE($B63:$B$104)</f>
        <v>91.238095238095241</v>
      </c>
      <c r="H62" s="13">
        <f>MAX($B$5:$B62)</f>
        <v>99</v>
      </c>
      <c r="I62" s="13">
        <f>MAX($B63:$B$104)</f>
        <v>99</v>
      </c>
      <c r="J62" s="13">
        <f>MIN($B$5:$B62)</f>
        <v>20</v>
      </c>
      <c r="K62" s="13">
        <f>MIN($B63:$B$104)</f>
        <v>80</v>
      </c>
      <c r="L62" s="13">
        <f>STDEV($B$5:$B62)</f>
        <v>23.574469153859379</v>
      </c>
      <c r="M62" s="13">
        <f>STDEV($B63:$B$104)</f>
        <v>6.7924259246551975</v>
      </c>
      <c r="N62" s="13">
        <f>SLOPE($B$5:$B62,$A$5:$A62)</f>
        <v>0.8229721000338367</v>
      </c>
      <c r="O62" s="13">
        <f>SLOPE($B63:$B$104,$A63:$A$104)</f>
        <v>-4.2135969532452796E-3</v>
      </c>
      <c r="P62" s="14">
        <f t="shared" si="9"/>
        <v>56.651888341543518</v>
      </c>
      <c r="Q62" s="14">
        <f t="shared" si="10"/>
        <v>0</v>
      </c>
      <c r="R62" s="14">
        <f t="shared" si="11"/>
        <v>60</v>
      </c>
      <c r="S62" s="14">
        <f t="shared" si="12"/>
        <v>16.782043229204181</v>
      </c>
      <c r="T62" s="14">
        <f t="shared" si="13"/>
        <v>0.827185696987082</v>
      </c>
      <c r="V62">
        <f t="shared" si="14"/>
        <v>65</v>
      </c>
      <c r="W62">
        <f t="shared" si="4"/>
        <v>1</v>
      </c>
      <c r="X62">
        <f t="shared" si="4"/>
        <v>41</v>
      </c>
      <c r="Y62">
        <f t="shared" si="4"/>
        <v>14</v>
      </c>
      <c r="Z62">
        <f t="shared" si="4"/>
        <v>18</v>
      </c>
      <c r="AA62">
        <v>1000000</v>
      </c>
      <c r="AB62">
        <f t="shared" si="15"/>
        <v>0.3</v>
      </c>
      <c r="AC62" t="str">
        <f t="shared" si="16"/>
        <v>valid</v>
      </c>
      <c r="AE62" s="19" t="s">
        <v>84</v>
      </c>
      <c r="AF62" s="20">
        <v>57</v>
      </c>
      <c r="AG62" s="20">
        <v>1</v>
      </c>
      <c r="AH62" s="20">
        <v>41</v>
      </c>
      <c r="AI62" s="20">
        <v>20</v>
      </c>
      <c r="AJ62" s="20">
        <v>29</v>
      </c>
      <c r="AK62" s="20">
        <v>1000000</v>
      </c>
      <c r="AQ62">
        <f t="shared" si="1"/>
        <v>25</v>
      </c>
      <c r="AR62">
        <f t="shared" si="0"/>
        <v>45</v>
      </c>
      <c r="AS62">
        <f t="shared" si="0"/>
        <v>1</v>
      </c>
      <c r="AT62">
        <f t="shared" si="0"/>
        <v>62</v>
      </c>
      <c r="AU62">
        <f t="shared" si="0"/>
        <v>53</v>
      </c>
      <c r="AV62">
        <f t="shared" si="2"/>
        <v>1000000</v>
      </c>
      <c r="BB62" s="19" t="s">
        <v>84</v>
      </c>
      <c r="BC62" s="20">
        <v>25</v>
      </c>
      <c r="BD62" s="20">
        <v>45</v>
      </c>
      <c r="BE62" s="20">
        <v>1</v>
      </c>
      <c r="BF62" s="20">
        <v>62</v>
      </c>
      <c r="BG62" s="20">
        <v>53</v>
      </c>
      <c r="BH62" s="20">
        <v>1000000</v>
      </c>
      <c r="BR62" s="26">
        <v>2</v>
      </c>
      <c r="BS62" s="8">
        <f t="shared" si="3"/>
        <v>-0.3</v>
      </c>
      <c r="BT62" s="8">
        <f t="shared" si="5"/>
        <v>7.0237691685684842</v>
      </c>
      <c r="BU62" s="8">
        <f t="shared" si="6"/>
        <v>0</v>
      </c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9"/>
    </row>
    <row r="63" spans="1:91" ht="18.600000000000001" thickBot="1" x14ac:dyDescent="0.4">
      <c r="A63">
        <v>59</v>
      </c>
      <c r="B63">
        <v>84</v>
      </c>
      <c r="C63">
        <f t="shared" si="7"/>
        <v>0.3</v>
      </c>
      <c r="D63">
        <f t="shared" si="8"/>
        <v>28</v>
      </c>
      <c r="E63">
        <f t="shared" si="17"/>
        <v>4.1633319989322706</v>
      </c>
      <c r="F63" s="13">
        <f>AVERAGE($B$5:$B63)</f>
        <v>35.423728813559322</v>
      </c>
      <c r="G63" s="13">
        <f>AVERAGE($B64:$B$104)</f>
        <v>91.41463414634147</v>
      </c>
      <c r="H63" s="13">
        <f>MAX($B$5:$B63)</f>
        <v>99</v>
      </c>
      <c r="I63" s="13">
        <f>MAX($B64:$B$104)</f>
        <v>99</v>
      </c>
      <c r="J63" s="13">
        <f>MIN($B$5:$B63)</f>
        <v>20</v>
      </c>
      <c r="K63" s="13">
        <f>MIN($B64:$B$104)</f>
        <v>80</v>
      </c>
      <c r="L63" s="13">
        <f>STDEV($B$5:$B63)</f>
        <v>24.239610920564761</v>
      </c>
      <c r="M63" s="13">
        <f>STDEV($B64:$B$104)</f>
        <v>6.7785529789037486</v>
      </c>
      <c r="N63" s="13">
        <f>SLOPE($B$5:$B63,$A$5:$A63)</f>
        <v>0.86557568673290453</v>
      </c>
      <c r="O63" s="13">
        <f>SLOPE($B64:$B$104,$A64:$A$104)</f>
        <v>-3.1010452961672479E-2</v>
      </c>
      <c r="P63" s="14">
        <f t="shared" si="9"/>
        <v>55.990905332782148</v>
      </c>
      <c r="Q63" s="14">
        <f t="shared" si="10"/>
        <v>0</v>
      </c>
      <c r="R63" s="14">
        <f t="shared" si="11"/>
        <v>60</v>
      </c>
      <c r="S63" s="14">
        <f t="shared" si="12"/>
        <v>17.461057941661011</v>
      </c>
      <c r="T63" s="14">
        <f t="shared" si="13"/>
        <v>0.89658613969457701</v>
      </c>
      <c r="V63">
        <f t="shared" si="14"/>
        <v>63</v>
      </c>
      <c r="W63">
        <f t="shared" si="4"/>
        <v>1</v>
      </c>
      <c r="X63">
        <f t="shared" si="4"/>
        <v>41</v>
      </c>
      <c r="Y63">
        <f t="shared" si="4"/>
        <v>15</v>
      </c>
      <c r="Z63">
        <f t="shared" si="4"/>
        <v>20</v>
      </c>
      <c r="AA63">
        <v>1000000</v>
      </c>
      <c r="AB63">
        <f t="shared" si="15"/>
        <v>0.3</v>
      </c>
      <c r="AC63" t="str">
        <f t="shared" si="16"/>
        <v>valid</v>
      </c>
      <c r="AE63" s="19" t="s">
        <v>85</v>
      </c>
      <c r="AF63" s="20">
        <v>55</v>
      </c>
      <c r="AG63" s="20">
        <v>1</v>
      </c>
      <c r="AH63" s="20">
        <v>41</v>
      </c>
      <c r="AI63" s="20">
        <v>22</v>
      </c>
      <c r="AJ63" s="20">
        <v>33</v>
      </c>
      <c r="AK63" s="20">
        <v>1000000</v>
      </c>
      <c r="AQ63">
        <f t="shared" si="1"/>
        <v>27</v>
      </c>
      <c r="AR63">
        <f t="shared" si="0"/>
        <v>45</v>
      </c>
      <c r="AS63">
        <f t="shared" si="0"/>
        <v>1</v>
      </c>
      <c r="AT63">
        <f t="shared" si="0"/>
        <v>60</v>
      </c>
      <c r="AU63">
        <f t="shared" si="0"/>
        <v>49</v>
      </c>
      <c r="AV63">
        <f t="shared" si="2"/>
        <v>1000000</v>
      </c>
      <c r="BB63" s="19" t="s">
        <v>85</v>
      </c>
      <c r="BC63" s="20">
        <v>27</v>
      </c>
      <c r="BD63" s="20">
        <v>45</v>
      </c>
      <c r="BE63" s="20">
        <v>1</v>
      </c>
      <c r="BF63" s="20">
        <v>60</v>
      </c>
      <c r="BG63" s="20">
        <v>49</v>
      </c>
      <c r="BH63" s="20">
        <v>1000000</v>
      </c>
      <c r="BR63" s="26">
        <v>2</v>
      </c>
      <c r="BS63" s="8">
        <f t="shared" si="3"/>
        <v>-0.3</v>
      </c>
      <c r="BT63" s="8">
        <f t="shared" si="5"/>
        <v>5.2915026221291761</v>
      </c>
      <c r="BU63" s="8">
        <f t="shared" si="6"/>
        <v>0</v>
      </c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9"/>
    </row>
    <row r="64" spans="1:91" ht="18.600000000000001" thickBot="1" x14ac:dyDescent="0.4">
      <c r="A64">
        <v>60</v>
      </c>
      <c r="B64">
        <v>98</v>
      </c>
      <c r="C64">
        <f t="shared" si="7"/>
        <v>0.3</v>
      </c>
      <c r="D64">
        <f t="shared" si="8"/>
        <v>28.6</v>
      </c>
      <c r="E64">
        <f t="shared" si="17"/>
        <v>4.1633319989322706</v>
      </c>
      <c r="F64" s="13">
        <f>AVERAGE($B$5:$B64)</f>
        <v>36.466666666666669</v>
      </c>
      <c r="G64" s="13">
        <f>AVERAGE($B65:$B$104)</f>
        <v>91.25</v>
      </c>
      <c r="H64" s="13">
        <f>MAX($B$5:$B64)</f>
        <v>99</v>
      </c>
      <c r="I64" s="13">
        <f>MAX($B65:$B$104)</f>
        <v>99</v>
      </c>
      <c r="J64" s="13">
        <f>MIN($B$5:$B64)</f>
        <v>20</v>
      </c>
      <c r="K64" s="13">
        <f>MIN($B65:$B$104)</f>
        <v>80</v>
      </c>
      <c r="L64" s="13">
        <f>STDEV($B$5:$B64)</f>
        <v>25.354748605264422</v>
      </c>
      <c r="M64" s="13">
        <f>STDEV($B65:$B$104)</f>
        <v>6.7813847765172186</v>
      </c>
      <c r="N64" s="13">
        <f>SLOPE($B$5:$B64,$A$5:$A64)</f>
        <v>0.92559044178938576</v>
      </c>
      <c r="O64" s="13">
        <f>SLOPE($B65:$B$104,$A65:$A$104)</f>
        <v>-8.0675422138836769E-3</v>
      </c>
      <c r="P64" s="14">
        <f t="shared" si="9"/>
        <v>54.783333333333331</v>
      </c>
      <c r="Q64" s="14">
        <f t="shared" si="10"/>
        <v>0</v>
      </c>
      <c r="R64" s="14">
        <f t="shared" si="11"/>
        <v>60</v>
      </c>
      <c r="S64" s="14">
        <f t="shared" si="12"/>
        <v>18.573363828747205</v>
      </c>
      <c r="T64" s="14">
        <f t="shared" si="13"/>
        <v>0.93365798400326949</v>
      </c>
      <c r="V64">
        <f t="shared" si="14"/>
        <v>61</v>
      </c>
      <c r="W64">
        <f t="shared" si="4"/>
        <v>1</v>
      </c>
      <c r="X64">
        <f t="shared" si="4"/>
        <v>41</v>
      </c>
      <c r="Y64">
        <f t="shared" si="4"/>
        <v>17</v>
      </c>
      <c r="Z64">
        <f t="shared" si="4"/>
        <v>23</v>
      </c>
      <c r="AA64">
        <v>1000000</v>
      </c>
      <c r="AB64">
        <f t="shared" si="15"/>
        <v>0.3</v>
      </c>
      <c r="AC64" t="str">
        <f t="shared" si="16"/>
        <v>valid</v>
      </c>
      <c r="AE64" s="19" t="s">
        <v>86</v>
      </c>
      <c r="AF64" s="20">
        <v>54</v>
      </c>
      <c r="AG64" s="20">
        <v>1</v>
      </c>
      <c r="AH64" s="20">
        <v>41</v>
      </c>
      <c r="AI64" s="20">
        <v>23</v>
      </c>
      <c r="AJ64" s="20">
        <v>47</v>
      </c>
      <c r="AK64" s="20">
        <v>1000000</v>
      </c>
      <c r="AQ64">
        <f t="shared" si="1"/>
        <v>28</v>
      </c>
      <c r="AR64">
        <f t="shared" si="0"/>
        <v>45</v>
      </c>
      <c r="AS64">
        <f t="shared" si="0"/>
        <v>1</v>
      </c>
      <c r="AT64">
        <f t="shared" si="0"/>
        <v>59</v>
      </c>
      <c r="AU64">
        <f t="shared" si="0"/>
        <v>35</v>
      </c>
      <c r="AV64">
        <f t="shared" si="2"/>
        <v>1000000</v>
      </c>
      <c r="BB64" s="19" t="s">
        <v>86</v>
      </c>
      <c r="BC64" s="20">
        <v>28</v>
      </c>
      <c r="BD64" s="20">
        <v>45</v>
      </c>
      <c r="BE64" s="20">
        <v>1</v>
      </c>
      <c r="BF64" s="20">
        <v>59</v>
      </c>
      <c r="BG64" s="20">
        <v>35</v>
      </c>
      <c r="BH64" s="20">
        <v>1000000</v>
      </c>
      <c r="BR64" s="26">
        <v>8</v>
      </c>
      <c r="BS64" s="8">
        <f t="shared" si="3"/>
        <v>-0.3</v>
      </c>
      <c r="BT64" s="8">
        <f t="shared" si="5"/>
        <v>5.2915026221291761</v>
      </c>
      <c r="BU64" s="8">
        <f t="shared" si="6"/>
        <v>0</v>
      </c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9"/>
    </row>
    <row r="65" spans="1:91" ht="18.600000000000001" thickBot="1" x14ac:dyDescent="0.4">
      <c r="A65">
        <v>61</v>
      </c>
      <c r="B65">
        <v>94</v>
      </c>
      <c r="C65">
        <f t="shared" si="7"/>
        <v>0.3</v>
      </c>
      <c r="D65">
        <f t="shared" si="8"/>
        <v>29.4</v>
      </c>
      <c r="E65">
        <f t="shared" si="17"/>
        <v>7.0237691685684842</v>
      </c>
      <c r="F65" s="13">
        <f>AVERAGE($B$5:$B65)</f>
        <v>37.409836065573771</v>
      </c>
      <c r="G65" s="13">
        <f>AVERAGE($B66:$B$104)</f>
        <v>91.179487179487182</v>
      </c>
      <c r="H65" s="13">
        <f>MAX($B$5:$B65)</f>
        <v>99</v>
      </c>
      <c r="I65" s="13">
        <f>MAX($B66:$B$104)</f>
        <v>99</v>
      </c>
      <c r="J65" s="13">
        <f>MIN($B$5:$B65)</f>
        <v>20</v>
      </c>
      <c r="K65" s="13">
        <f>MIN($B66:$B$104)</f>
        <v>80</v>
      </c>
      <c r="L65" s="13">
        <f>STDEV($B$5:$B65)</f>
        <v>26.199476489159299</v>
      </c>
      <c r="M65" s="13">
        <f>STDEV($B66:$B$104)</f>
        <v>6.8551624606331103</v>
      </c>
      <c r="N65" s="13">
        <f>SLOPE($B$5:$B65,$A$5:$A65)</f>
        <v>0.97207826546800657</v>
      </c>
      <c r="O65" s="13">
        <f>SLOPE($B66:$B$104,$A66:$A$104)</f>
        <v>2.4291497975708503E-3</v>
      </c>
      <c r="P65" s="14">
        <f t="shared" si="9"/>
        <v>53.769651113913412</v>
      </c>
      <c r="Q65" s="14">
        <f t="shared" si="10"/>
        <v>0</v>
      </c>
      <c r="R65" s="14">
        <f t="shared" si="11"/>
        <v>60</v>
      </c>
      <c r="S65" s="14">
        <f t="shared" si="12"/>
        <v>19.344314028526188</v>
      </c>
      <c r="T65" s="14">
        <f t="shared" si="13"/>
        <v>0.96964911567043577</v>
      </c>
      <c r="V65">
        <f t="shared" si="14"/>
        <v>59</v>
      </c>
      <c r="W65">
        <f t="shared" si="4"/>
        <v>1</v>
      </c>
      <c r="X65">
        <f t="shared" si="4"/>
        <v>41</v>
      </c>
      <c r="Y65">
        <f t="shared" si="4"/>
        <v>19</v>
      </c>
      <c r="Z65">
        <f t="shared" si="4"/>
        <v>27</v>
      </c>
      <c r="AA65">
        <v>1000000</v>
      </c>
      <c r="AB65">
        <f t="shared" si="15"/>
        <v>0.3</v>
      </c>
      <c r="AC65" t="str">
        <f t="shared" si="16"/>
        <v>valid</v>
      </c>
      <c r="AE65" s="19" t="s">
        <v>87</v>
      </c>
      <c r="AF65" s="20">
        <v>52</v>
      </c>
      <c r="AG65" s="20">
        <v>1</v>
      </c>
      <c r="AH65" s="20">
        <v>41</v>
      </c>
      <c r="AI65" s="20">
        <v>25</v>
      </c>
      <c r="AJ65" s="20">
        <v>50</v>
      </c>
      <c r="AK65" s="20">
        <v>1000000</v>
      </c>
      <c r="AQ65">
        <f t="shared" si="1"/>
        <v>30</v>
      </c>
      <c r="AR65">
        <f t="shared" si="0"/>
        <v>45</v>
      </c>
      <c r="AS65">
        <f t="shared" si="0"/>
        <v>1</v>
      </c>
      <c r="AT65">
        <f t="shared" si="0"/>
        <v>57</v>
      </c>
      <c r="AU65">
        <f t="shared" si="0"/>
        <v>32</v>
      </c>
      <c r="AV65">
        <f t="shared" si="2"/>
        <v>1000000</v>
      </c>
      <c r="BB65" s="19" t="s">
        <v>87</v>
      </c>
      <c r="BC65" s="20">
        <v>30</v>
      </c>
      <c r="BD65" s="20">
        <v>45</v>
      </c>
      <c r="BE65" s="20">
        <v>1</v>
      </c>
      <c r="BF65" s="20">
        <v>57</v>
      </c>
      <c r="BG65" s="20">
        <v>32</v>
      </c>
      <c r="BH65" s="20">
        <v>1000000</v>
      </c>
      <c r="BR65" s="26">
        <v>10</v>
      </c>
      <c r="BS65" s="8">
        <f t="shared" si="3"/>
        <v>-0.3</v>
      </c>
      <c r="BT65" s="8">
        <f t="shared" si="5"/>
        <v>18.903262505010446</v>
      </c>
      <c r="BU65" s="8">
        <f t="shared" si="6"/>
        <v>0</v>
      </c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9"/>
    </row>
    <row r="66" spans="1:91" ht="18.600000000000001" thickBot="1" x14ac:dyDescent="0.4">
      <c r="A66">
        <v>62</v>
      </c>
      <c r="B66">
        <v>93</v>
      </c>
      <c r="C66">
        <f t="shared" si="7"/>
        <v>0.3</v>
      </c>
      <c r="D66">
        <f t="shared" si="8"/>
        <v>29.6</v>
      </c>
      <c r="E66">
        <f t="shared" si="17"/>
        <v>5.2915026221291761</v>
      </c>
      <c r="F66" s="13">
        <f>AVERAGE($B$5:$B66)</f>
        <v>38.306451612903224</v>
      </c>
      <c r="G66" s="13">
        <f>AVERAGE($B67:$B$104)</f>
        <v>91.131578947368425</v>
      </c>
      <c r="H66" s="13">
        <f>MAX($B$5:$B66)</f>
        <v>99</v>
      </c>
      <c r="I66" s="13">
        <f>MAX($B67:$B$104)</f>
        <v>99</v>
      </c>
      <c r="J66" s="13">
        <f>MIN($B$5:$B66)</f>
        <v>20</v>
      </c>
      <c r="K66" s="13">
        <f>MIN($B67:$B$104)</f>
        <v>80</v>
      </c>
      <c r="L66" s="13">
        <f>STDEV($B$5:$B66)</f>
        <v>26.925878045367689</v>
      </c>
      <c r="M66" s="13">
        <f>STDEV($B67:$B$104)</f>
        <v>6.9405625312618291</v>
      </c>
      <c r="N66" s="13">
        <f>SLOPE($B$5:$B66,$A$5:$A66)</f>
        <v>1.0111807811437636</v>
      </c>
      <c r="O66" s="13">
        <f>SLOPE($B67:$B$104,$A67:$A$104)</f>
        <v>1.0395010395010396E-2</v>
      </c>
      <c r="P66" s="14">
        <f t="shared" si="9"/>
        <v>52.825127334465201</v>
      </c>
      <c r="Q66" s="14">
        <f t="shared" si="10"/>
        <v>0</v>
      </c>
      <c r="R66" s="14">
        <f t="shared" si="11"/>
        <v>60</v>
      </c>
      <c r="S66" s="14">
        <f t="shared" si="12"/>
        <v>19.98531551410586</v>
      </c>
      <c r="T66" s="14">
        <f t="shared" si="13"/>
        <v>1.0007857707487533</v>
      </c>
      <c r="V66">
        <f t="shared" si="14"/>
        <v>57</v>
      </c>
      <c r="W66">
        <f t="shared" si="4"/>
        <v>1</v>
      </c>
      <c r="X66">
        <f t="shared" si="4"/>
        <v>41</v>
      </c>
      <c r="Y66">
        <f t="shared" si="4"/>
        <v>20</v>
      </c>
      <c r="Z66">
        <f t="shared" si="4"/>
        <v>29</v>
      </c>
      <c r="AA66">
        <v>1000000</v>
      </c>
      <c r="AB66">
        <f t="shared" si="15"/>
        <v>0.3</v>
      </c>
      <c r="AC66" t="str">
        <f t="shared" si="16"/>
        <v>valid</v>
      </c>
      <c r="AE66" s="19" t="s">
        <v>88</v>
      </c>
      <c r="AF66" s="20">
        <v>50</v>
      </c>
      <c r="AG66" s="20">
        <v>1</v>
      </c>
      <c r="AH66" s="20">
        <v>41</v>
      </c>
      <c r="AI66" s="20">
        <v>26</v>
      </c>
      <c r="AJ66" s="20">
        <v>58</v>
      </c>
      <c r="AK66" s="20">
        <v>1000000</v>
      </c>
      <c r="AQ66">
        <f t="shared" si="1"/>
        <v>32</v>
      </c>
      <c r="AR66">
        <f t="shared" si="0"/>
        <v>45</v>
      </c>
      <c r="AS66">
        <f t="shared" si="0"/>
        <v>1</v>
      </c>
      <c r="AT66">
        <f t="shared" si="0"/>
        <v>56</v>
      </c>
      <c r="AU66">
        <f t="shared" si="0"/>
        <v>24</v>
      </c>
      <c r="AV66">
        <f t="shared" si="2"/>
        <v>1000000</v>
      </c>
      <c r="BB66" s="19" t="s">
        <v>88</v>
      </c>
      <c r="BC66" s="20">
        <v>32</v>
      </c>
      <c r="BD66" s="20">
        <v>45</v>
      </c>
      <c r="BE66" s="20">
        <v>1</v>
      </c>
      <c r="BF66" s="20">
        <v>56</v>
      </c>
      <c r="BG66" s="20">
        <v>24</v>
      </c>
      <c r="BH66" s="20">
        <v>1000000</v>
      </c>
      <c r="BR66" s="26">
        <v>9</v>
      </c>
      <c r="BS66" s="8">
        <f t="shared" si="3"/>
        <v>-0.3</v>
      </c>
      <c r="BT66" s="8">
        <f t="shared" si="5"/>
        <v>18.147543451754938</v>
      </c>
      <c r="BU66" s="8">
        <f t="shared" si="6"/>
        <v>0</v>
      </c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9"/>
    </row>
    <row r="67" spans="1:91" ht="18.600000000000001" thickBot="1" x14ac:dyDescent="0.4">
      <c r="A67">
        <v>63</v>
      </c>
      <c r="B67">
        <v>89</v>
      </c>
      <c r="C67">
        <f t="shared" si="7"/>
        <v>0.3</v>
      </c>
      <c r="D67">
        <f t="shared" si="8"/>
        <v>30.4</v>
      </c>
      <c r="E67">
        <f t="shared" si="17"/>
        <v>5.2915026221291761</v>
      </c>
      <c r="F67" s="13">
        <f>AVERAGE($B$5:$B67)</f>
        <v>39.111111111111114</v>
      </c>
      <c r="G67" s="13">
        <f>AVERAGE($B68:$B$104)</f>
        <v>91.189189189189193</v>
      </c>
      <c r="H67" s="13">
        <f>MAX($B$5:$B67)</f>
        <v>99</v>
      </c>
      <c r="I67" s="13">
        <f>MAX($B68:$B$104)</f>
        <v>99</v>
      </c>
      <c r="J67" s="13">
        <f>MIN($B$5:$B67)</f>
        <v>20</v>
      </c>
      <c r="K67" s="13">
        <f>MIN($B68:$B$104)</f>
        <v>80</v>
      </c>
      <c r="L67" s="13">
        <f>STDEV($B$5:$B67)</f>
        <v>27.460887793786622</v>
      </c>
      <c r="M67" s="13">
        <f>STDEV($B68:$B$104)</f>
        <v>7.027081889367726</v>
      </c>
      <c r="N67" s="13">
        <f>SLOPE($B$5:$B67,$A$5:$A67)</f>
        <v>1.0392185099846389</v>
      </c>
      <c r="O67" s="13">
        <f>SLOPE($B68:$B$104,$A68:$A$104)</f>
        <v>1.6595542911332385E-3</v>
      </c>
      <c r="P67" s="14">
        <f t="shared" si="9"/>
        <v>52.078078078078079</v>
      </c>
      <c r="Q67" s="14">
        <f t="shared" si="10"/>
        <v>0</v>
      </c>
      <c r="R67" s="14">
        <f t="shared" si="11"/>
        <v>60</v>
      </c>
      <c r="S67" s="14">
        <f t="shared" si="12"/>
        <v>20.433805904418897</v>
      </c>
      <c r="T67" s="14">
        <f t="shared" si="13"/>
        <v>1.0375589556935056</v>
      </c>
      <c r="V67">
        <f t="shared" si="14"/>
        <v>55</v>
      </c>
      <c r="W67">
        <f t="shared" si="4"/>
        <v>1</v>
      </c>
      <c r="X67">
        <f t="shared" si="4"/>
        <v>41</v>
      </c>
      <c r="Y67">
        <f t="shared" si="4"/>
        <v>22</v>
      </c>
      <c r="Z67">
        <f t="shared" si="4"/>
        <v>33</v>
      </c>
      <c r="AA67">
        <v>1000000</v>
      </c>
      <c r="AB67">
        <f t="shared" si="15"/>
        <v>0.3</v>
      </c>
      <c r="AC67" t="str">
        <f t="shared" si="16"/>
        <v>valid</v>
      </c>
      <c r="AE67" s="19" t="s">
        <v>89</v>
      </c>
      <c r="AF67" s="20">
        <v>48</v>
      </c>
      <c r="AG67" s="20">
        <v>1</v>
      </c>
      <c r="AH67" s="20">
        <v>41</v>
      </c>
      <c r="AI67" s="20">
        <v>28</v>
      </c>
      <c r="AJ67" s="20">
        <v>60</v>
      </c>
      <c r="AK67" s="20">
        <v>1000000</v>
      </c>
      <c r="AQ67">
        <f t="shared" si="1"/>
        <v>34</v>
      </c>
      <c r="AR67">
        <f t="shared" si="0"/>
        <v>45</v>
      </c>
      <c r="AS67">
        <f t="shared" si="0"/>
        <v>1</v>
      </c>
      <c r="AT67">
        <f t="shared" si="0"/>
        <v>54</v>
      </c>
      <c r="AU67">
        <f t="shared" si="0"/>
        <v>22</v>
      </c>
      <c r="AV67">
        <f t="shared" si="2"/>
        <v>1000000</v>
      </c>
      <c r="BB67" s="19" t="s">
        <v>89</v>
      </c>
      <c r="BC67" s="20">
        <v>34</v>
      </c>
      <c r="BD67" s="20">
        <v>45</v>
      </c>
      <c r="BE67" s="20">
        <v>1</v>
      </c>
      <c r="BF67" s="20">
        <v>54</v>
      </c>
      <c r="BG67" s="20">
        <v>22</v>
      </c>
      <c r="BH67" s="20">
        <v>1000000</v>
      </c>
      <c r="BR67" s="26">
        <v>3</v>
      </c>
      <c r="BS67" s="8">
        <f t="shared" si="3"/>
        <v>-0.3</v>
      </c>
      <c r="BT67" s="8">
        <f t="shared" si="5"/>
        <v>10.263202878893775</v>
      </c>
      <c r="BU67" s="8">
        <f t="shared" si="6"/>
        <v>0</v>
      </c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9"/>
    </row>
    <row r="68" spans="1:91" ht="18.600000000000001" thickBot="1" x14ac:dyDescent="0.4">
      <c r="A68">
        <v>64</v>
      </c>
      <c r="B68">
        <v>80</v>
      </c>
      <c r="C68">
        <f t="shared" si="7"/>
        <v>0.3</v>
      </c>
      <c r="D68">
        <f t="shared" si="8"/>
        <v>33.200000000000003</v>
      </c>
      <c r="E68">
        <f t="shared" si="17"/>
        <v>18.903262505010446</v>
      </c>
      <c r="F68" s="13">
        <f>AVERAGE($B$5:$B68)</f>
        <v>39.75</v>
      </c>
      <c r="G68" s="13">
        <f>AVERAGE($B69:$B$104)</f>
        <v>91.5</v>
      </c>
      <c r="H68" s="13">
        <f>MAX($B$5:$B68)</f>
        <v>99</v>
      </c>
      <c r="I68" s="13">
        <f>MAX($B69:$B$104)</f>
        <v>99</v>
      </c>
      <c r="J68" s="13">
        <f>MIN($B$5:$B68)</f>
        <v>20</v>
      </c>
      <c r="K68" s="13">
        <f>MIN($B69:$B$104)</f>
        <v>80</v>
      </c>
      <c r="L68" s="13">
        <f>STDEV($B$5:$B68)</f>
        <v>27.717394687343329</v>
      </c>
      <c r="M68" s="13">
        <f>STDEV($B69:$B$104)</f>
        <v>6.8639846819675894</v>
      </c>
      <c r="N68" s="13">
        <f>SLOPE($B$5:$B68,$A$5:$A68)</f>
        <v>1.0502289377289378</v>
      </c>
      <c r="O68" s="13">
        <f>SLOPE($B69:$B$104,$A69:$A$104)</f>
        <v>-5.1480051480051477E-2</v>
      </c>
      <c r="P68" s="14">
        <f t="shared" si="9"/>
        <v>51.75</v>
      </c>
      <c r="Q68" s="14">
        <f t="shared" si="10"/>
        <v>0</v>
      </c>
      <c r="R68" s="14">
        <f t="shared" si="11"/>
        <v>60</v>
      </c>
      <c r="S68" s="14">
        <f t="shared" si="12"/>
        <v>20.853410005375739</v>
      </c>
      <c r="T68" s="14">
        <f t="shared" si="13"/>
        <v>1.1017089892089893</v>
      </c>
      <c r="V68">
        <f t="shared" si="14"/>
        <v>54</v>
      </c>
      <c r="W68">
        <f t="shared" si="4"/>
        <v>1</v>
      </c>
      <c r="X68">
        <f t="shared" si="4"/>
        <v>41</v>
      </c>
      <c r="Y68">
        <f t="shared" si="4"/>
        <v>23</v>
      </c>
      <c r="Z68">
        <f t="shared" si="4"/>
        <v>47</v>
      </c>
      <c r="AA68">
        <v>1000000</v>
      </c>
      <c r="AB68">
        <f t="shared" si="15"/>
        <v>0.3</v>
      </c>
      <c r="AC68" t="str">
        <f t="shared" si="16"/>
        <v>valid</v>
      </c>
      <c r="AE68" s="19" t="s">
        <v>90</v>
      </c>
      <c r="AF68" s="20">
        <v>45</v>
      </c>
      <c r="AG68" s="20">
        <v>1</v>
      </c>
      <c r="AH68" s="20">
        <v>41</v>
      </c>
      <c r="AI68" s="20">
        <v>29</v>
      </c>
      <c r="AJ68" s="20">
        <v>57</v>
      </c>
      <c r="AK68" s="20">
        <v>1000000</v>
      </c>
      <c r="AQ68">
        <f t="shared" si="1"/>
        <v>37</v>
      </c>
      <c r="AR68">
        <f t="shared" si="0"/>
        <v>45</v>
      </c>
      <c r="AS68">
        <f t="shared" si="0"/>
        <v>1</v>
      </c>
      <c r="AT68">
        <f t="shared" si="0"/>
        <v>53</v>
      </c>
      <c r="AU68">
        <f t="shared" si="0"/>
        <v>25</v>
      </c>
      <c r="AV68">
        <f t="shared" si="2"/>
        <v>1000000</v>
      </c>
      <c r="BB68" s="19" t="s">
        <v>90</v>
      </c>
      <c r="BC68" s="20">
        <v>37</v>
      </c>
      <c r="BD68" s="20">
        <v>45</v>
      </c>
      <c r="BE68" s="20">
        <v>1</v>
      </c>
      <c r="BF68" s="20">
        <v>53</v>
      </c>
      <c r="BG68" s="20">
        <v>25</v>
      </c>
      <c r="BH68" s="20">
        <v>1000000</v>
      </c>
      <c r="BR68" s="26">
        <v>0</v>
      </c>
      <c r="BS68" s="8">
        <f t="shared" si="3"/>
        <v>-0.3</v>
      </c>
      <c r="BT68" s="8">
        <f t="shared" si="5"/>
        <v>9.4516312525052442</v>
      </c>
      <c r="BU68" s="8">
        <f t="shared" si="6"/>
        <v>0</v>
      </c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9"/>
    </row>
    <row r="69" spans="1:91" ht="18.600000000000001" thickBot="1" x14ac:dyDescent="0.4">
      <c r="A69">
        <v>65</v>
      </c>
      <c r="B69">
        <v>96</v>
      </c>
      <c r="C69">
        <f t="shared" si="7"/>
        <v>0.3</v>
      </c>
      <c r="D69">
        <f t="shared" si="8"/>
        <v>33.799999999999997</v>
      </c>
      <c r="E69">
        <f t="shared" si="17"/>
        <v>18.147543451754938</v>
      </c>
      <c r="F69" s="13">
        <f>AVERAGE($B$5:$B69)</f>
        <v>40.615384615384613</v>
      </c>
      <c r="G69" s="13">
        <f>AVERAGE($B70:$B$104)</f>
        <v>91.371428571428567</v>
      </c>
      <c r="H69" s="13">
        <f>MAX($B$5:$B69)</f>
        <v>99</v>
      </c>
      <c r="I69" s="13">
        <f>MAX($B70:$B$104)</f>
        <v>99</v>
      </c>
      <c r="J69" s="13">
        <f>MIN($B$5:$B69)</f>
        <v>20</v>
      </c>
      <c r="K69" s="13">
        <f>MIN($B70:$B$104)</f>
        <v>80</v>
      </c>
      <c r="L69" s="13">
        <f>STDEV($B$5:$B69)</f>
        <v>28.37125102309351</v>
      </c>
      <c r="M69" s="13">
        <f>STDEV($B70:$B$104)</f>
        <v>6.9200718896542677</v>
      </c>
      <c r="N69" s="13">
        <f>SLOPE($B$5:$B69,$A$5:$A69)</f>
        <v>1.0811625874125876</v>
      </c>
      <c r="O69" s="13">
        <f>SLOPE($B70:$B$104,$A70:$A$104)</f>
        <v>-3.3333333333333333E-2</v>
      </c>
      <c r="P69" s="14">
        <f t="shared" si="9"/>
        <v>50.756043956043953</v>
      </c>
      <c r="Q69" s="14">
        <f t="shared" si="10"/>
        <v>0</v>
      </c>
      <c r="R69" s="14">
        <f t="shared" si="11"/>
        <v>60</v>
      </c>
      <c r="S69" s="14">
        <f t="shared" si="12"/>
        <v>21.451179133439243</v>
      </c>
      <c r="T69" s="14">
        <f t="shared" si="13"/>
        <v>1.1144959207459211</v>
      </c>
      <c r="V69">
        <f t="shared" si="14"/>
        <v>52</v>
      </c>
      <c r="W69">
        <f t="shared" si="4"/>
        <v>1</v>
      </c>
      <c r="X69">
        <f t="shared" si="4"/>
        <v>41</v>
      </c>
      <c r="Y69">
        <f t="shared" si="4"/>
        <v>25</v>
      </c>
      <c r="Z69">
        <f t="shared" si="4"/>
        <v>50</v>
      </c>
      <c r="AA69">
        <v>1000000</v>
      </c>
      <c r="AB69">
        <f t="shared" si="15"/>
        <v>0.3</v>
      </c>
      <c r="AC69" t="str">
        <f t="shared" si="16"/>
        <v>valid</v>
      </c>
      <c r="AE69" s="19" t="s">
        <v>91</v>
      </c>
      <c r="AF69" s="20">
        <v>43</v>
      </c>
      <c r="AG69" s="20">
        <v>1</v>
      </c>
      <c r="AH69" s="20">
        <v>41</v>
      </c>
      <c r="AI69" s="20">
        <v>31</v>
      </c>
      <c r="AJ69" s="20">
        <v>52</v>
      </c>
      <c r="AK69" s="20">
        <v>1000000</v>
      </c>
      <c r="AQ69">
        <f t="shared" si="1"/>
        <v>39</v>
      </c>
      <c r="AR69">
        <f t="shared" si="0"/>
        <v>45</v>
      </c>
      <c r="AS69">
        <f t="shared" si="0"/>
        <v>1</v>
      </c>
      <c r="AT69">
        <f t="shared" si="0"/>
        <v>51</v>
      </c>
      <c r="AU69">
        <f t="shared" si="0"/>
        <v>30</v>
      </c>
      <c r="AV69">
        <f t="shared" si="2"/>
        <v>1000000</v>
      </c>
      <c r="BB69" s="19" t="s">
        <v>91</v>
      </c>
      <c r="BC69" s="20">
        <v>39</v>
      </c>
      <c r="BD69" s="20">
        <v>45</v>
      </c>
      <c r="BE69" s="20">
        <v>1</v>
      </c>
      <c r="BF69" s="20">
        <v>51</v>
      </c>
      <c r="BG69" s="20">
        <v>30</v>
      </c>
      <c r="BH69" s="20">
        <v>1000000</v>
      </c>
      <c r="BR69" s="26">
        <v>1</v>
      </c>
      <c r="BS69" s="8">
        <f t="shared" si="3"/>
        <v>-0.3</v>
      </c>
      <c r="BT69" s="8">
        <f t="shared" si="5"/>
        <v>5.0332229568471671</v>
      </c>
      <c r="BU69" s="8">
        <f t="shared" si="6"/>
        <v>0</v>
      </c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9"/>
    </row>
    <row r="70" spans="1:91" ht="18.600000000000001" thickBot="1" x14ac:dyDescent="0.4">
      <c r="A70">
        <v>66</v>
      </c>
      <c r="B70">
        <f>B55</f>
        <v>87</v>
      </c>
      <c r="C70">
        <f t="shared" si="7"/>
        <v>0.3</v>
      </c>
      <c r="D70">
        <f t="shared" si="8"/>
        <v>35.200000000000003</v>
      </c>
      <c r="E70">
        <f t="shared" si="17"/>
        <v>10.263202878893775</v>
      </c>
      <c r="F70" s="13">
        <f>AVERAGE($B$5:$B70)</f>
        <v>41.31818181818182</v>
      </c>
      <c r="G70" s="13">
        <f>AVERAGE($B71:$B$104)</f>
        <v>91.5</v>
      </c>
      <c r="H70" s="13">
        <f>MAX($B$5:$B70)</f>
        <v>99</v>
      </c>
      <c r="I70" s="13">
        <f>MAX($B71:$B$104)</f>
        <v>99</v>
      </c>
      <c r="J70" s="13">
        <f>MIN($B$5:$B70)</f>
        <v>20</v>
      </c>
      <c r="K70" s="13">
        <f>MIN($B71:$B$104)</f>
        <v>80</v>
      </c>
      <c r="L70" s="13">
        <f>STDEV($B$5:$B70)</f>
        <v>28.725308643134831</v>
      </c>
      <c r="M70" s="13">
        <f>STDEV($B71:$B$104)</f>
        <v>6.9815774895380374</v>
      </c>
      <c r="N70" s="13">
        <f>SLOPE($B$5:$B70,$A$5:$A70)</f>
        <v>1.0956893852416241</v>
      </c>
      <c r="O70" s="13">
        <f>SLOPE($B71:$B$104,$A71:$A$104)</f>
        <v>-5.9740259740259739E-2</v>
      </c>
      <c r="P70" s="14">
        <f t="shared" si="9"/>
        <v>50.18181818181818</v>
      </c>
      <c r="Q70" s="14">
        <f t="shared" si="10"/>
        <v>0</v>
      </c>
      <c r="R70" s="14">
        <f t="shared" si="11"/>
        <v>60</v>
      </c>
      <c r="S70" s="14">
        <f t="shared" si="12"/>
        <v>21.743731153596794</v>
      </c>
      <c r="T70" s="14">
        <f t="shared" si="13"/>
        <v>1.1554296449818837</v>
      </c>
      <c r="V70">
        <f t="shared" si="14"/>
        <v>50</v>
      </c>
      <c r="W70">
        <f t="shared" si="4"/>
        <v>1</v>
      </c>
      <c r="X70">
        <f t="shared" si="4"/>
        <v>41</v>
      </c>
      <c r="Y70">
        <f t="shared" si="4"/>
        <v>26</v>
      </c>
      <c r="Z70">
        <f t="shared" si="4"/>
        <v>58</v>
      </c>
      <c r="AA70">
        <v>1000000</v>
      </c>
      <c r="AB70">
        <f t="shared" si="15"/>
        <v>0.3</v>
      </c>
      <c r="AC70" t="str">
        <f t="shared" si="16"/>
        <v>valid</v>
      </c>
      <c r="AE70" s="19" t="s">
        <v>92</v>
      </c>
      <c r="AF70" s="20">
        <v>42</v>
      </c>
      <c r="AG70" s="20">
        <v>1</v>
      </c>
      <c r="AH70" s="20">
        <v>41</v>
      </c>
      <c r="AI70" s="20">
        <v>32</v>
      </c>
      <c r="AJ70" s="20">
        <v>67</v>
      </c>
      <c r="AK70" s="20">
        <v>1000000</v>
      </c>
      <c r="AQ70">
        <f t="shared" si="1"/>
        <v>40</v>
      </c>
      <c r="AR70">
        <f t="shared" si="0"/>
        <v>45</v>
      </c>
      <c r="AS70">
        <f t="shared" si="0"/>
        <v>1</v>
      </c>
      <c r="AT70">
        <f t="shared" si="0"/>
        <v>50</v>
      </c>
      <c r="AU70">
        <f t="shared" si="0"/>
        <v>15</v>
      </c>
      <c r="AV70">
        <f t="shared" si="2"/>
        <v>1000000</v>
      </c>
      <c r="BB70" s="19" t="s">
        <v>92</v>
      </c>
      <c r="BC70" s="20">
        <v>40</v>
      </c>
      <c r="BD70" s="20">
        <v>45</v>
      </c>
      <c r="BE70" s="20">
        <v>1</v>
      </c>
      <c r="BF70" s="20">
        <v>50</v>
      </c>
      <c r="BG70" s="20">
        <v>15</v>
      </c>
      <c r="BH70" s="20">
        <v>1000000</v>
      </c>
      <c r="BR70" s="26">
        <v>3</v>
      </c>
      <c r="BS70" s="8">
        <f t="shared" si="3"/>
        <v>-0.3</v>
      </c>
      <c r="BT70" s="8">
        <f t="shared" si="5"/>
        <v>10</v>
      </c>
      <c r="BU70" s="8">
        <f t="shared" si="6"/>
        <v>0</v>
      </c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9"/>
    </row>
    <row r="71" spans="1:91" ht="18.600000000000001" thickBot="1" x14ac:dyDescent="0.4">
      <c r="A71">
        <v>67</v>
      </c>
      <c r="B71">
        <f t="shared" ref="B71:B104" si="19">B56</f>
        <v>96</v>
      </c>
      <c r="C71">
        <f t="shared" si="7"/>
        <v>0.3</v>
      </c>
      <c r="D71">
        <f t="shared" si="8"/>
        <v>35.6</v>
      </c>
      <c r="E71">
        <f t="shared" si="17"/>
        <v>9.4516312525052442</v>
      </c>
      <c r="F71" s="13">
        <f>AVERAGE($B$5:$B71)</f>
        <v>42.134328358208954</v>
      </c>
      <c r="G71" s="13">
        <f>AVERAGE($B72:$B$104)</f>
        <v>91.36363636363636</v>
      </c>
      <c r="H71" s="13">
        <f>MAX($B$5:$B71)</f>
        <v>99</v>
      </c>
      <c r="I71" s="13">
        <f>MAX($B72:$B$104)</f>
        <v>99</v>
      </c>
      <c r="J71" s="13">
        <f>MIN($B$5:$B71)</f>
        <v>20</v>
      </c>
      <c r="K71" s="13">
        <f>MIN($B72:$B$104)</f>
        <v>80</v>
      </c>
      <c r="L71" s="13">
        <f>STDEV($B$5:$B71)</f>
        <v>29.279165993663256</v>
      </c>
      <c r="M71" s="13">
        <f>STDEV($B72:$B$104)</f>
        <v>7.0436947948953863</v>
      </c>
      <c r="N71" s="13">
        <f>SLOPE($B$5:$B71,$A$5:$A71)</f>
        <v>1.1193630776598293</v>
      </c>
      <c r="O71" s="13">
        <f>SLOPE($B72:$B$104,$A72:$A$104)</f>
        <v>-3.9772727272727279E-2</v>
      </c>
      <c r="P71" s="14">
        <f t="shared" si="9"/>
        <v>49.229308005427406</v>
      </c>
      <c r="Q71" s="14">
        <f t="shared" si="10"/>
        <v>0</v>
      </c>
      <c r="R71" s="14">
        <f t="shared" si="11"/>
        <v>60</v>
      </c>
      <c r="S71" s="14">
        <f t="shared" si="12"/>
        <v>22.235471198767868</v>
      </c>
      <c r="T71" s="14">
        <f t="shared" si="13"/>
        <v>1.1591358049325566</v>
      </c>
      <c r="V71">
        <f t="shared" si="14"/>
        <v>48</v>
      </c>
      <c r="W71">
        <f t="shared" si="4"/>
        <v>1</v>
      </c>
      <c r="X71">
        <f t="shared" si="4"/>
        <v>41</v>
      </c>
      <c r="Y71">
        <f t="shared" si="4"/>
        <v>28</v>
      </c>
      <c r="Z71">
        <f t="shared" si="4"/>
        <v>60</v>
      </c>
      <c r="AA71">
        <v>1000000</v>
      </c>
      <c r="AB71">
        <f t="shared" si="15"/>
        <v>0.3</v>
      </c>
      <c r="AC71" t="str">
        <f t="shared" si="16"/>
        <v>valid</v>
      </c>
      <c r="AE71" s="19" t="s">
        <v>93</v>
      </c>
      <c r="AF71" s="20">
        <v>39</v>
      </c>
      <c r="AG71" s="20">
        <v>1</v>
      </c>
      <c r="AH71" s="20">
        <v>41</v>
      </c>
      <c r="AI71" s="20">
        <v>34</v>
      </c>
      <c r="AJ71" s="20">
        <v>62</v>
      </c>
      <c r="AK71" s="20">
        <v>1000000</v>
      </c>
      <c r="AQ71">
        <f t="shared" si="1"/>
        <v>43</v>
      </c>
      <c r="AR71">
        <f t="shared" si="0"/>
        <v>45</v>
      </c>
      <c r="AS71">
        <f t="shared" si="0"/>
        <v>1</v>
      </c>
      <c r="AT71">
        <f t="shared" si="0"/>
        <v>48</v>
      </c>
      <c r="AU71">
        <f t="shared" si="0"/>
        <v>20</v>
      </c>
      <c r="AV71">
        <f t="shared" si="2"/>
        <v>1000000</v>
      </c>
      <c r="BB71" s="19" t="s">
        <v>93</v>
      </c>
      <c r="BC71" s="20">
        <v>43</v>
      </c>
      <c r="BD71" s="20">
        <v>45</v>
      </c>
      <c r="BE71" s="20">
        <v>1</v>
      </c>
      <c r="BF71" s="20">
        <v>48</v>
      </c>
      <c r="BG71" s="20">
        <v>20</v>
      </c>
      <c r="BH71" s="20">
        <v>1000000</v>
      </c>
      <c r="BR71" s="26">
        <v>5</v>
      </c>
      <c r="BS71" s="8">
        <f t="shared" si="3"/>
        <v>-0.3</v>
      </c>
      <c r="BT71" s="8">
        <f t="shared" si="5"/>
        <v>15.275252316519465</v>
      </c>
      <c r="BU71" s="8">
        <f t="shared" si="6"/>
        <v>0</v>
      </c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9"/>
    </row>
    <row r="72" spans="1:91" ht="18.600000000000001" thickBot="1" x14ac:dyDescent="0.4">
      <c r="A72">
        <v>68</v>
      </c>
      <c r="B72">
        <f t="shared" si="19"/>
        <v>96</v>
      </c>
      <c r="C72">
        <f t="shared" si="7"/>
        <v>0.3</v>
      </c>
      <c r="D72">
        <f t="shared" si="8"/>
        <v>34.6</v>
      </c>
      <c r="E72">
        <f t="shared" si="17"/>
        <v>5.0332229568471671</v>
      </c>
      <c r="F72" s="13">
        <f>AVERAGE($B$5:$B72)</f>
        <v>42.926470588235297</v>
      </c>
      <c r="G72" s="13">
        <f>AVERAGE($B73:$B$104)</f>
        <v>91.21875</v>
      </c>
      <c r="H72" s="13">
        <f>MAX($B$5:$B72)</f>
        <v>99</v>
      </c>
      <c r="I72" s="13">
        <f>MAX($B73:$B$104)</f>
        <v>99</v>
      </c>
      <c r="J72" s="13">
        <f>MIN($B$5:$B72)</f>
        <v>20</v>
      </c>
      <c r="K72" s="13">
        <f>MIN($B73:$B$104)</f>
        <v>80</v>
      </c>
      <c r="L72" s="13">
        <f>STDEV($B$5:$B72)</f>
        <v>29.784958728556408</v>
      </c>
      <c r="M72" s="13">
        <f>STDEV($B73:$B$104)</f>
        <v>7.1062642742501403</v>
      </c>
      <c r="N72" s="13">
        <f>SLOPE($B$5:$B72,$A$5:$A72)</f>
        <v>1.1395770508073442</v>
      </c>
      <c r="O72" s="13">
        <f>SLOPE($B73:$B$104,$A73:$A$104)</f>
        <v>-1.5579178885630499E-2</v>
      </c>
      <c r="P72" s="14">
        <f t="shared" si="9"/>
        <v>48.292279411764703</v>
      </c>
      <c r="Q72" s="14">
        <f t="shared" si="10"/>
        <v>0</v>
      </c>
      <c r="R72" s="14">
        <f t="shared" si="11"/>
        <v>60</v>
      </c>
      <c r="S72" s="14">
        <f t="shared" si="12"/>
        <v>22.678694454306267</v>
      </c>
      <c r="T72" s="14">
        <f t="shared" si="13"/>
        <v>1.1551562296929747</v>
      </c>
      <c r="V72">
        <f t="shared" si="14"/>
        <v>45</v>
      </c>
      <c r="W72">
        <f t="shared" si="4"/>
        <v>1</v>
      </c>
      <c r="X72">
        <f t="shared" si="4"/>
        <v>41</v>
      </c>
      <c r="Y72">
        <f t="shared" si="4"/>
        <v>29</v>
      </c>
      <c r="Z72">
        <f t="shared" si="4"/>
        <v>57</v>
      </c>
      <c r="AA72">
        <v>1000000</v>
      </c>
      <c r="AB72">
        <f t="shared" si="15"/>
        <v>0.3</v>
      </c>
      <c r="AC72" t="str">
        <f t="shared" si="16"/>
        <v>valid</v>
      </c>
      <c r="AE72" s="19" t="s">
        <v>94</v>
      </c>
      <c r="AF72" s="20">
        <v>36</v>
      </c>
      <c r="AG72" s="20">
        <v>1</v>
      </c>
      <c r="AH72" s="20">
        <v>41</v>
      </c>
      <c r="AI72" s="20">
        <v>36</v>
      </c>
      <c r="AJ72" s="20">
        <v>51</v>
      </c>
      <c r="AK72" s="20">
        <v>1000000</v>
      </c>
      <c r="AQ72">
        <f t="shared" si="1"/>
        <v>46</v>
      </c>
      <c r="AR72">
        <f t="shared" si="0"/>
        <v>45</v>
      </c>
      <c r="AS72">
        <f t="shared" si="0"/>
        <v>1</v>
      </c>
      <c r="AT72">
        <f t="shared" si="0"/>
        <v>46</v>
      </c>
      <c r="AU72">
        <f t="shared" si="0"/>
        <v>31</v>
      </c>
      <c r="AV72">
        <f t="shared" si="2"/>
        <v>1000000</v>
      </c>
      <c r="BB72" s="19" t="s">
        <v>94</v>
      </c>
      <c r="BC72" s="20">
        <v>46</v>
      </c>
      <c r="BD72" s="20">
        <v>45</v>
      </c>
      <c r="BE72" s="20">
        <v>1</v>
      </c>
      <c r="BF72" s="20">
        <v>46</v>
      </c>
      <c r="BG72" s="20">
        <v>31</v>
      </c>
      <c r="BH72" s="20">
        <v>1000000</v>
      </c>
      <c r="BR72" s="26">
        <v>2</v>
      </c>
      <c r="BS72" s="8">
        <f t="shared" si="3"/>
        <v>-0.3</v>
      </c>
      <c r="BT72" s="8">
        <f t="shared" si="5"/>
        <v>15.099668870541498</v>
      </c>
      <c r="BU72" s="8">
        <f t="shared" si="6"/>
        <v>0</v>
      </c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9"/>
    </row>
    <row r="73" spans="1:91" ht="18.600000000000001" thickBot="1" x14ac:dyDescent="0.4">
      <c r="A73">
        <v>69</v>
      </c>
      <c r="B73">
        <f t="shared" si="19"/>
        <v>99</v>
      </c>
      <c r="C73">
        <f t="shared" si="7"/>
        <v>0.3</v>
      </c>
      <c r="D73">
        <f t="shared" si="8"/>
        <v>33.6</v>
      </c>
      <c r="E73">
        <f t="shared" si="17"/>
        <v>10</v>
      </c>
      <c r="F73" s="13">
        <f>AVERAGE($B$5:$B73)</f>
        <v>43.739130434782609</v>
      </c>
      <c r="G73" s="13">
        <f>AVERAGE($B74:$B$104)</f>
        <v>90.967741935483872</v>
      </c>
      <c r="H73" s="13">
        <f>MAX($B$5:$B73)</f>
        <v>99</v>
      </c>
      <c r="I73" s="13">
        <f>MAX($B74:$B$104)</f>
        <v>99</v>
      </c>
      <c r="J73" s="13">
        <f>MIN($B$5:$B73)</f>
        <v>20</v>
      </c>
      <c r="K73" s="13">
        <f>MIN($B74:$B$104)</f>
        <v>80</v>
      </c>
      <c r="L73" s="13">
        <f>STDEV($B$5:$B73)</f>
        <v>30.325999413196708</v>
      </c>
      <c r="M73" s="13">
        <f>STDEV($B74:$B$104)</f>
        <v>7.0780593901988986</v>
      </c>
      <c r="N73" s="13">
        <f>SLOPE($B$5:$B73,$A$5:$A73)</f>
        <v>1.1603945926196566</v>
      </c>
      <c r="O73" s="13">
        <f>SLOPE($B74:$B$104,$A74:$A$104)</f>
        <v>3.3064516129032259E-2</v>
      </c>
      <c r="P73" s="14">
        <f t="shared" si="9"/>
        <v>47.228611500701263</v>
      </c>
      <c r="Q73" s="14">
        <f t="shared" si="10"/>
        <v>0</v>
      </c>
      <c r="R73" s="14">
        <f t="shared" si="11"/>
        <v>60</v>
      </c>
      <c r="S73" s="14">
        <f t="shared" si="12"/>
        <v>23.24794002299781</v>
      </c>
      <c r="T73" s="14">
        <f t="shared" si="13"/>
        <v>1.1273300764906244</v>
      </c>
      <c r="V73">
        <f t="shared" si="14"/>
        <v>43</v>
      </c>
      <c r="W73">
        <f t="shared" si="4"/>
        <v>1</v>
      </c>
      <c r="X73">
        <f t="shared" si="4"/>
        <v>41</v>
      </c>
      <c r="Y73">
        <f t="shared" si="4"/>
        <v>31</v>
      </c>
      <c r="Z73">
        <f t="shared" si="4"/>
        <v>52</v>
      </c>
      <c r="AA73">
        <v>1000000</v>
      </c>
      <c r="AB73">
        <f t="shared" si="15"/>
        <v>0.3</v>
      </c>
      <c r="AC73" t="str">
        <f t="shared" si="16"/>
        <v>valid</v>
      </c>
      <c r="AE73" s="19" t="s">
        <v>95</v>
      </c>
      <c r="AF73" s="20">
        <v>34</v>
      </c>
      <c r="AG73" s="20">
        <v>1</v>
      </c>
      <c r="AH73" s="20">
        <v>41</v>
      </c>
      <c r="AI73" s="20">
        <v>37</v>
      </c>
      <c r="AJ73" s="20">
        <v>65</v>
      </c>
      <c r="AK73" s="20">
        <v>1000000</v>
      </c>
      <c r="AQ73">
        <f t="shared" si="1"/>
        <v>48</v>
      </c>
      <c r="AR73">
        <f t="shared" si="0"/>
        <v>45</v>
      </c>
      <c r="AS73">
        <f t="shared" si="0"/>
        <v>1</v>
      </c>
      <c r="AT73">
        <f t="shared" si="0"/>
        <v>45</v>
      </c>
      <c r="AU73">
        <f t="shared" ref="AU73:AU90" si="20">RANK(AJ73,AJ$10:AJ$90,0)</f>
        <v>17</v>
      </c>
      <c r="AV73">
        <f t="shared" si="2"/>
        <v>1000000</v>
      </c>
      <c r="BB73" s="19" t="s">
        <v>95</v>
      </c>
      <c r="BC73" s="20">
        <v>48</v>
      </c>
      <c r="BD73" s="20">
        <v>45</v>
      </c>
      <c r="BE73" s="20">
        <v>1</v>
      </c>
      <c r="BF73" s="20">
        <v>45</v>
      </c>
      <c r="BG73" s="20">
        <v>17</v>
      </c>
      <c r="BH73" s="20">
        <v>1000000</v>
      </c>
      <c r="BR73" s="26">
        <v>0</v>
      </c>
      <c r="BS73" s="8">
        <f t="shared" si="3"/>
        <v>-0.3</v>
      </c>
      <c r="BT73" s="8">
        <f t="shared" si="5"/>
        <v>18.330302779823363</v>
      </c>
      <c r="BU73" s="8">
        <f t="shared" si="6"/>
        <v>0</v>
      </c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9"/>
    </row>
    <row r="74" spans="1:91" ht="18.600000000000001" thickBot="1" x14ac:dyDescent="0.4">
      <c r="A74">
        <v>70</v>
      </c>
      <c r="B74">
        <f t="shared" si="19"/>
        <v>80</v>
      </c>
      <c r="C74">
        <f t="shared" si="7"/>
        <v>0.3</v>
      </c>
      <c r="D74">
        <f t="shared" si="8"/>
        <v>36.6</v>
      </c>
      <c r="E74">
        <f t="shared" si="17"/>
        <v>15.275252316519465</v>
      </c>
      <c r="F74" s="13">
        <f>AVERAGE($B$5:$B74)</f>
        <v>44.25714285714286</v>
      </c>
      <c r="G74" s="13">
        <f>AVERAGE($B75:$B$104)</f>
        <v>91.333333333333329</v>
      </c>
      <c r="H74" s="13">
        <f>MAX($B$5:$B74)</f>
        <v>99</v>
      </c>
      <c r="I74" s="13">
        <f>MAX($B75:$B$104)</f>
        <v>99</v>
      </c>
      <c r="J74" s="13">
        <f>MIN($B$5:$B74)</f>
        <v>20</v>
      </c>
      <c r="K74" s="13">
        <f>MIN($B75:$B$104)</f>
        <v>80</v>
      </c>
      <c r="L74" s="13">
        <f>STDEV($B$5:$B74)</f>
        <v>30.41580715765669</v>
      </c>
      <c r="M74" s="13">
        <f>STDEV($B75:$B$104)</f>
        <v>6.8949423409523494</v>
      </c>
      <c r="N74" s="13">
        <f>SLOPE($B$5:$B74,$A$5:$A74)</f>
        <v>1.1551395328492697</v>
      </c>
      <c r="O74" s="13">
        <f>SLOPE($B75:$B$104,$A75:$A$104)</f>
        <v>-3.9154616240266962E-2</v>
      </c>
      <c r="P74" s="14">
        <f t="shared" si="9"/>
        <v>47.076190476190469</v>
      </c>
      <c r="Q74" s="14">
        <f t="shared" si="10"/>
        <v>0</v>
      </c>
      <c r="R74" s="14">
        <f t="shared" si="11"/>
        <v>60</v>
      </c>
      <c r="S74" s="14">
        <f t="shared" si="12"/>
        <v>23.520864816704339</v>
      </c>
      <c r="T74" s="14">
        <f t="shared" si="13"/>
        <v>1.1942941490895367</v>
      </c>
      <c r="V74">
        <f t="shared" si="14"/>
        <v>42</v>
      </c>
      <c r="W74">
        <f t="shared" si="4"/>
        <v>1</v>
      </c>
      <c r="X74">
        <f t="shared" si="4"/>
        <v>41</v>
      </c>
      <c r="Y74">
        <f t="shared" si="4"/>
        <v>32</v>
      </c>
      <c r="Z74">
        <f t="shared" si="4"/>
        <v>67</v>
      </c>
      <c r="AA74">
        <v>1000000</v>
      </c>
      <c r="AB74">
        <f t="shared" si="15"/>
        <v>0.3</v>
      </c>
      <c r="AC74" t="str">
        <f t="shared" si="16"/>
        <v>valid</v>
      </c>
      <c r="AE74" s="19" t="s">
        <v>96</v>
      </c>
      <c r="AF74" s="20">
        <v>33</v>
      </c>
      <c r="AG74" s="20">
        <v>1</v>
      </c>
      <c r="AH74" s="20">
        <v>41</v>
      </c>
      <c r="AI74" s="20">
        <v>38</v>
      </c>
      <c r="AJ74" s="20">
        <v>72</v>
      </c>
      <c r="AK74" s="20">
        <v>1000000</v>
      </c>
      <c r="AQ74">
        <f t="shared" si="1"/>
        <v>49</v>
      </c>
      <c r="AR74">
        <f t="shared" si="1"/>
        <v>45</v>
      </c>
      <c r="AS74">
        <f t="shared" si="1"/>
        <v>1</v>
      </c>
      <c r="AT74">
        <f t="shared" si="1"/>
        <v>44</v>
      </c>
      <c r="AU74">
        <f t="shared" si="20"/>
        <v>10</v>
      </c>
      <c r="AV74">
        <f t="shared" si="2"/>
        <v>1000000</v>
      </c>
      <c r="BB74" s="19" t="s">
        <v>96</v>
      </c>
      <c r="BC74" s="20">
        <v>49</v>
      </c>
      <c r="BD74" s="20">
        <v>45</v>
      </c>
      <c r="BE74" s="20">
        <v>1</v>
      </c>
      <c r="BF74" s="20">
        <v>44</v>
      </c>
      <c r="BG74" s="20">
        <v>10</v>
      </c>
      <c r="BH74" s="20">
        <v>1000000</v>
      </c>
      <c r="BR74" s="26">
        <v>1</v>
      </c>
      <c r="BS74" s="8">
        <f t="shared" si="3"/>
        <v>-0.3</v>
      </c>
      <c r="BT74" s="8">
        <f t="shared" si="5"/>
        <v>14.46835627614047</v>
      </c>
      <c r="BU74" s="8">
        <f t="shared" si="6"/>
        <v>0</v>
      </c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9"/>
    </row>
    <row r="75" spans="1:91" ht="18.600000000000001" thickBot="1" x14ac:dyDescent="0.4">
      <c r="A75">
        <v>71</v>
      </c>
      <c r="B75">
        <f t="shared" si="19"/>
        <v>98</v>
      </c>
      <c r="C75">
        <f t="shared" si="7"/>
        <v>0.3</v>
      </c>
      <c r="D75">
        <f t="shared" si="8"/>
        <v>35.4</v>
      </c>
      <c r="E75">
        <f t="shared" si="17"/>
        <v>15.099668870541498</v>
      </c>
      <c r="F75" s="13">
        <f>AVERAGE($B$5:$B75)</f>
        <v>45.014084507042256</v>
      </c>
      <c r="G75" s="13">
        <f>AVERAGE($B76:$B$104)</f>
        <v>91.103448275862064</v>
      </c>
      <c r="H75" s="13">
        <f>MAX($B$5:$B75)</f>
        <v>99</v>
      </c>
      <c r="I75" s="13">
        <f>MAX($B76:$B$104)</f>
        <v>99</v>
      </c>
      <c r="J75" s="13">
        <f>MIN($B$5:$B75)</f>
        <v>20</v>
      </c>
      <c r="K75" s="13">
        <f>MIN($B76:$B$104)</f>
        <v>80</v>
      </c>
      <c r="L75" s="13">
        <f>STDEV($B$5:$B75)</f>
        <v>30.86398407656521</v>
      </c>
      <c r="M75" s="13">
        <f>STDEV($B76:$B$104)</f>
        <v>6.8989897168571357</v>
      </c>
      <c r="N75" s="13">
        <f>SLOPE($B$5:$B75,$A$5:$A75)</f>
        <v>1.1700871898054996</v>
      </c>
      <c r="O75" s="13">
        <f>SLOPE($B76:$B$104,$A76:$A$104)</f>
        <v>5.9113300492610842E-3</v>
      </c>
      <c r="P75" s="14">
        <f t="shared" si="9"/>
        <v>46.089363768819808</v>
      </c>
      <c r="Q75" s="14">
        <f t="shared" si="10"/>
        <v>0</v>
      </c>
      <c r="R75" s="14">
        <f t="shared" si="11"/>
        <v>60</v>
      </c>
      <c r="S75" s="14">
        <f t="shared" si="12"/>
        <v>23.964994359708072</v>
      </c>
      <c r="T75" s="14">
        <f t="shared" si="13"/>
        <v>1.1641758597562386</v>
      </c>
      <c r="V75">
        <f t="shared" si="14"/>
        <v>39</v>
      </c>
      <c r="W75">
        <f t="shared" si="4"/>
        <v>1</v>
      </c>
      <c r="X75">
        <f t="shared" si="4"/>
        <v>41</v>
      </c>
      <c r="Y75">
        <f t="shared" si="4"/>
        <v>34</v>
      </c>
      <c r="Z75">
        <f t="shared" si="4"/>
        <v>62</v>
      </c>
      <c r="AA75">
        <v>1000000</v>
      </c>
      <c r="AB75">
        <f t="shared" si="15"/>
        <v>0.3</v>
      </c>
      <c r="AC75" t="str">
        <f t="shared" si="16"/>
        <v>valid</v>
      </c>
      <c r="AE75" s="19" t="s">
        <v>97</v>
      </c>
      <c r="AF75" s="20">
        <v>30</v>
      </c>
      <c r="AG75" s="20">
        <v>1</v>
      </c>
      <c r="AH75" s="20">
        <v>41</v>
      </c>
      <c r="AI75" s="20">
        <v>40</v>
      </c>
      <c r="AJ75" s="20">
        <v>68</v>
      </c>
      <c r="AK75" s="20">
        <v>1000000</v>
      </c>
      <c r="AQ75">
        <f t="shared" ref="AQ75:AT90" si="21">RANK(AF75,AF$10:AF$90,0)</f>
        <v>52</v>
      </c>
      <c r="AR75">
        <f t="shared" si="21"/>
        <v>45</v>
      </c>
      <c r="AS75">
        <f t="shared" si="21"/>
        <v>1</v>
      </c>
      <c r="AT75">
        <f t="shared" si="21"/>
        <v>42</v>
      </c>
      <c r="AU75">
        <f t="shared" si="20"/>
        <v>14</v>
      </c>
      <c r="AV75">
        <f t="shared" ref="AV75:AV90" si="22">AK75</f>
        <v>1000000</v>
      </c>
      <c r="BB75" s="19" t="s">
        <v>97</v>
      </c>
      <c r="BC75" s="20">
        <v>52</v>
      </c>
      <c r="BD75" s="20">
        <v>45</v>
      </c>
      <c r="BE75" s="20">
        <v>1</v>
      </c>
      <c r="BF75" s="20">
        <v>42</v>
      </c>
      <c r="BG75" s="20">
        <v>14</v>
      </c>
      <c r="BH75" s="20">
        <v>1000000</v>
      </c>
      <c r="BR75" s="26">
        <v>4</v>
      </c>
      <c r="BS75" s="8">
        <f t="shared" si="3"/>
        <v>-0.3</v>
      </c>
      <c r="BT75" s="8">
        <f t="shared" si="5"/>
        <v>20.297783130184442</v>
      </c>
      <c r="BU75" s="8">
        <f t="shared" si="6"/>
        <v>0</v>
      </c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9"/>
    </row>
    <row r="76" spans="1:91" ht="18.600000000000001" thickBot="1" x14ac:dyDescent="0.4">
      <c r="A76">
        <v>72</v>
      </c>
      <c r="B76">
        <f t="shared" si="19"/>
        <v>98</v>
      </c>
      <c r="C76">
        <f t="shared" si="7"/>
        <v>0.3</v>
      </c>
      <c r="D76">
        <f t="shared" si="8"/>
        <v>33</v>
      </c>
      <c r="E76">
        <f t="shared" si="17"/>
        <v>18.330302779823363</v>
      </c>
      <c r="F76" s="13">
        <f>AVERAGE($B$5:$B76)</f>
        <v>45.75</v>
      </c>
      <c r="G76" s="13">
        <f>AVERAGE($B77:$B$104)</f>
        <v>90.857142857142861</v>
      </c>
      <c r="H76" s="13">
        <f>MAX($B$5:$B76)</f>
        <v>99</v>
      </c>
      <c r="I76" s="13">
        <f>MAX($B77:$B$104)</f>
        <v>99</v>
      </c>
      <c r="J76" s="13">
        <f>MIN($B$5:$B76)</f>
        <v>20</v>
      </c>
      <c r="K76" s="13">
        <f>MIN($B77:$B$104)</f>
        <v>80</v>
      </c>
      <c r="L76" s="13">
        <f>STDEV($B$5:$B76)</f>
        <v>31.275581079030104</v>
      </c>
      <c r="M76" s="13">
        <f>STDEV($B77:$B$104)</f>
        <v>6.8945189487296012</v>
      </c>
      <c r="N76" s="13">
        <f>SLOPE($B$5:$B76,$A$5:$A76)</f>
        <v>1.1824876197826226</v>
      </c>
      <c r="O76" s="13">
        <f>SLOPE($B77:$B$104,$A77:$A$104)</f>
        <v>6.1302681992337162E-2</v>
      </c>
      <c r="P76" s="14">
        <f t="shared" si="9"/>
        <v>45.107142857142861</v>
      </c>
      <c r="Q76" s="14">
        <f t="shared" si="10"/>
        <v>0</v>
      </c>
      <c r="R76" s="14">
        <f t="shared" si="11"/>
        <v>60</v>
      </c>
      <c r="S76" s="14">
        <f t="shared" si="12"/>
        <v>24.381062130300503</v>
      </c>
      <c r="T76" s="14">
        <f t="shared" si="13"/>
        <v>1.1211849377902854</v>
      </c>
      <c r="V76">
        <f t="shared" si="14"/>
        <v>36</v>
      </c>
      <c r="W76">
        <f t="shared" si="4"/>
        <v>1</v>
      </c>
      <c r="X76">
        <f t="shared" si="4"/>
        <v>41</v>
      </c>
      <c r="Y76">
        <f t="shared" si="4"/>
        <v>36</v>
      </c>
      <c r="Z76">
        <f t="shared" si="4"/>
        <v>51</v>
      </c>
      <c r="AA76">
        <v>1000000</v>
      </c>
      <c r="AB76">
        <f t="shared" si="15"/>
        <v>0.3</v>
      </c>
      <c r="AC76" t="str">
        <f t="shared" si="16"/>
        <v>valid</v>
      </c>
      <c r="AE76" s="19" t="s">
        <v>98</v>
      </c>
      <c r="AF76" s="20">
        <v>29</v>
      </c>
      <c r="AG76" s="20">
        <v>1</v>
      </c>
      <c r="AH76" s="20">
        <v>41</v>
      </c>
      <c r="AI76" s="20">
        <v>41</v>
      </c>
      <c r="AJ76" s="20">
        <v>63</v>
      </c>
      <c r="AK76" s="20">
        <v>1000000</v>
      </c>
      <c r="AQ76">
        <f t="shared" si="21"/>
        <v>53</v>
      </c>
      <c r="AR76">
        <f t="shared" si="21"/>
        <v>45</v>
      </c>
      <c r="AS76">
        <f t="shared" si="21"/>
        <v>1</v>
      </c>
      <c r="AT76">
        <f t="shared" si="21"/>
        <v>41</v>
      </c>
      <c r="AU76">
        <f t="shared" si="20"/>
        <v>19</v>
      </c>
      <c r="AV76">
        <f t="shared" si="22"/>
        <v>1000000</v>
      </c>
      <c r="BB76" s="19" t="s">
        <v>98</v>
      </c>
      <c r="BC76" s="20">
        <v>53</v>
      </c>
      <c r="BD76" s="20">
        <v>45</v>
      </c>
      <c r="BE76" s="20">
        <v>1</v>
      </c>
      <c r="BF76" s="20">
        <v>41</v>
      </c>
      <c r="BG76" s="20">
        <v>19</v>
      </c>
      <c r="BH76" s="20">
        <v>1000000</v>
      </c>
      <c r="BR76" s="26">
        <v>1</v>
      </c>
      <c r="BS76" s="8">
        <f t="shared" ref="BS76:BS90" si="23">-C79</f>
        <v>-0.3</v>
      </c>
      <c r="BT76" s="8">
        <f t="shared" si="5"/>
        <v>7.211102550927972</v>
      </c>
      <c r="BU76" s="8">
        <f t="shared" si="6"/>
        <v>0</v>
      </c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9"/>
    </row>
    <row r="77" spans="1:91" ht="18.600000000000001" thickBot="1" x14ac:dyDescent="0.4">
      <c r="A77">
        <v>73</v>
      </c>
      <c r="B77">
        <f t="shared" si="19"/>
        <v>82</v>
      </c>
      <c r="C77">
        <f t="shared" si="7"/>
        <v>0.3</v>
      </c>
      <c r="D77">
        <f t="shared" si="8"/>
        <v>35.6</v>
      </c>
      <c r="E77">
        <f t="shared" si="17"/>
        <v>14.46835627614047</v>
      </c>
      <c r="F77" s="13">
        <f>AVERAGE($B$5:$B77)</f>
        <v>46.246575342465754</v>
      </c>
      <c r="G77" s="13">
        <f>AVERAGE($B78:$B$104)</f>
        <v>91.18518518518519</v>
      </c>
      <c r="H77" s="13">
        <f>MAX($B$5:$B77)</f>
        <v>99</v>
      </c>
      <c r="I77" s="13">
        <f>MAX($B78:$B$104)</f>
        <v>99</v>
      </c>
      <c r="J77" s="13">
        <f>MIN($B$5:$B77)</f>
        <v>20</v>
      </c>
      <c r="K77" s="13">
        <f>MIN($B78:$B$104)</f>
        <v>80</v>
      </c>
      <c r="L77" s="13">
        <f>STDEV($B$5:$B77)</f>
        <v>31.346088193796568</v>
      </c>
      <c r="M77" s="13">
        <f>STDEV($B78:$B$104)</f>
        <v>6.7995307362801318</v>
      </c>
      <c r="N77" s="13">
        <f>SLOPE($B$5:$B77,$A$5:$A77)</f>
        <v>1.1748117980994683</v>
      </c>
      <c r="O77" s="13">
        <f>SLOPE($B78:$B$104,$A78:$A$104)</f>
        <v>-7.326007326007326E-3</v>
      </c>
      <c r="P77" s="14">
        <f t="shared" si="9"/>
        <v>44.938609842719437</v>
      </c>
      <c r="Q77" s="14">
        <f t="shared" si="10"/>
        <v>0</v>
      </c>
      <c r="R77" s="14">
        <f t="shared" si="11"/>
        <v>60</v>
      </c>
      <c r="S77" s="14">
        <f t="shared" si="12"/>
        <v>24.546557457516435</v>
      </c>
      <c r="T77" s="14">
        <f t="shared" si="13"/>
        <v>1.1821378054254756</v>
      </c>
      <c r="V77">
        <f t="shared" si="14"/>
        <v>34</v>
      </c>
      <c r="W77">
        <f t="shared" si="4"/>
        <v>1</v>
      </c>
      <c r="X77">
        <f t="shared" si="4"/>
        <v>41</v>
      </c>
      <c r="Y77">
        <f t="shared" si="4"/>
        <v>37</v>
      </c>
      <c r="Z77">
        <f t="shared" ref="Z77:Z94" si="24">RANK(T77,T$14:T$94,T$3)</f>
        <v>65</v>
      </c>
      <c r="AA77">
        <v>1000000</v>
      </c>
      <c r="AB77">
        <f t="shared" si="15"/>
        <v>0.3</v>
      </c>
      <c r="AC77" t="str">
        <f t="shared" si="16"/>
        <v>valid</v>
      </c>
      <c r="AE77" s="19" t="s">
        <v>99</v>
      </c>
      <c r="AF77" s="20">
        <v>26</v>
      </c>
      <c r="AG77" s="20">
        <v>1</v>
      </c>
      <c r="AH77" s="20">
        <v>41</v>
      </c>
      <c r="AI77" s="20">
        <v>43</v>
      </c>
      <c r="AJ77" s="20">
        <v>54</v>
      </c>
      <c r="AK77" s="20">
        <v>1000000</v>
      </c>
      <c r="AQ77">
        <f t="shared" si="21"/>
        <v>56</v>
      </c>
      <c r="AR77">
        <f t="shared" si="21"/>
        <v>45</v>
      </c>
      <c r="AS77">
        <f t="shared" si="21"/>
        <v>1</v>
      </c>
      <c r="AT77">
        <f t="shared" si="21"/>
        <v>39</v>
      </c>
      <c r="AU77">
        <f t="shared" si="20"/>
        <v>28</v>
      </c>
      <c r="AV77">
        <f t="shared" si="22"/>
        <v>1000000</v>
      </c>
      <c r="BB77" s="19" t="s">
        <v>99</v>
      </c>
      <c r="BC77" s="20">
        <v>56</v>
      </c>
      <c r="BD77" s="20">
        <v>45</v>
      </c>
      <c r="BE77" s="20">
        <v>1</v>
      </c>
      <c r="BF77" s="20">
        <v>39</v>
      </c>
      <c r="BG77" s="20">
        <v>28</v>
      </c>
      <c r="BH77" s="20">
        <v>1000000</v>
      </c>
      <c r="BR77" s="26">
        <v>2</v>
      </c>
      <c r="BS77" s="8">
        <f t="shared" si="23"/>
        <v>-0.3</v>
      </c>
      <c r="BT77" s="8">
        <f t="shared" si="5"/>
        <v>10</v>
      </c>
      <c r="BU77" s="8">
        <f t="shared" si="6"/>
        <v>0</v>
      </c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9"/>
    </row>
    <row r="78" spans="1:91" ht="18.600000000000001" thickBot="1" x14ac:dyDescent="0.4">
      <c r="A78">
        <v>74</v>
      </c>
      <c r="B78">
        <f t="shared" si="19"/>
        <v>84</v>
      </c>
      <c r="C78">
        <f t="shared" si="7"/>
        <v>0.3</v>
      </c>
      <c r="D78">
        <f t="shared" si="8"/>
        <v>37</v>
      </c>
      <c r="E78">
        <f t="shared" si="17"/>
        <v>20.297783130184442</v>
      </c>
      <c r="F78" s="13">
        <f>AVERAGE($B$5:$B78)</f>
        <v>46.756756756756758</v>
      </c>
      <c r="G78" s="13">
        <f>AVERAGE($B79:$B$104)</f>
        <v>91.461538461538467</v>
      </c>
      <c r="H78" s="13">
        <f>MAX($B$5:$B78)</f>
        <v>99</v>
      </c>
      <c r="I78" s="13">
        <f>MAX($B79:$B$104)</f>
        <v>99</v>
      </c>
      <c r="J78" s="13">
        <f>MIN($B$5:$B78)</f>
        <v>20</v>
      </c>
      <c r="K78" s="13">
        <f>MIN($B79:$B$104)</f>
        <v>80</v>
      </c>
      <c r="L78" s="13">
        <f>STDEV($B$5:$B78)</f>
        <v>31.438485624762183</v>
      </c>
      <c r="M78" s="13">
        <f>STDEV($B79:$B$104)</f>
        <v>6.7777917892527162</v>
      </c>
      <c r="N78" s="13">
        <f>SLOPE($B$5:$B78,$A$5:$A78)</f>
        <v>1.168633839318771</v>
      </c>
      <c r="O78" s="13">
        <f>SLOPE($B79:$B$104,$A79:$A$104)</f>
        <v>-7.4529914529914532E-2</v>
      </c>
      <c r="P78" s="14">
        <f t="shared" si="9"/>
        <v>44.704781704781709</v>
      </c>
      <c r="Q78" s="14">
        <f t="shared" si="10"/>
        <v>0</v>
      </c>
      <c r="R78" s="14">
        <f t="shared" si="11"/>
        <v>60</v>
      </c>
      <c r="S78" s="14">
        <f t="shared" si="12"/>
        <v>24.660693835509466</v>
      </c>
      <c r="T78" s="14">
        <f t="shared" si="13"/>
        <v>1.2431637538486855</v>
      </c>
      <c r="V78">
        <f t="shared" si="14"/>
        <v>33</v>
      </c>
      <c r="W78">
        <f t="shared" si="14"/>
        <v>1</v>
      </c>
      <c r="X78">
        <f t="shared" si="14"/>
        <v>41</v>
      </c>
      <c r="Y78">
        <f t="shared" si="14"/>
        <v>38</v>
      </c>
      <c r="Z78">
        <f t="shared" si="24"/>
        <v>72</v>
      </c>
      <c r="AA78">
        <v>1000000</v>
      </c>
      <c r="AB78">
        <f t="shared" si="15"/>
        <v>0.3</v>
      </c>
      <c r="AC78" t="str">
        <f t="shared" si="16"/>
        <v>valid</v>
      </c>
      <c r="AE78" s="19" t="s">
        <v>100</v>
      </c>
      <c r="AF78" s="20">
        <v>23</v>
      </c>
      <c r="AG78" s="20">
        <v>1</v>
      </c>
      <c r="AH78" s="20">
        <v>41</v>
      </c>
      <c r="AI78" s="20">
        <v>42</v>
      </c>
      <c r="AJ78" s="20">
        <v>61</v>
      </c>
      <c r="AK78" s="20">
        <v>1000000</v>
      </c>
      <c r="AQ78">
        <f t="shared" si="21"/>
        <v>59</v>
      </c>
      <c r="AR78">
        <f t="shared" si="21"/>
        <v>45</v>
      </c>
      <c r="AS78">
        <f t="shared" si="21"/>
        <v>1</v>
      </c>
      <c r="AT78">
        <f t="shared" si="21"/>
        <v>40</v>
      </c>
      <c r="AU78">
        <f t="shared" si="20"/>
        <v>21</v>
      </c>
      <c r="AV78">
        <f t="shared" si="22"/>
        <v>1000000</v>
      </c>
      <c r="BB78" s="19" t="s">
        <v>100</v>
      </c>
      <c r="BC78" s="20">
        <v>59</v>
      </c>
      <c r="BD78" s="20">
        <v>45</v>
      </c>
      <c r="BE78" s="20">
        <v>1</v>
      </c>
      <c r="BF78" s="20">
        <v>40</v>
      </c>
      <c r="BG78" s="20">
        <v>21</v>
      </c>
      <c r="BH78" s="20">
        <v>1000000</v>
      </c>
      <c r="BR78" s="26">
        <v>2</v>
      </c>
      <c r="BS78" s="8">
        <f t="shared" si="23"/>
        <v>-0.3</v>
      </c>
      <c r="BT78" s="8">
        <f t="shared" ref="BT78:BT90" si="25">E81</f>
        <v>15.275252316519465</v>
      </c>
      <c r="BU78" s="8">
        <f t="shared" ref="BU78:BU90" si="26">STDEV(C79:C81)</f>
        <v>0</v>
      </c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9"/>
    </row>
    <row r="79" spans="1:91" ht="18.600000000000001" thickBot="1" x14ac:dyDescent="0.4">
      <c r="A79">
        <v>75</v>
      </c>
      <c r="B79">
        <f t="shared" si="19"/>
        <v>98</v>
      </c>
      <c r="C79">
        <f t="shared" ref="C79:C94" si="27">IF(AC79="invalid","",AB79)</f>
        <v>0.3</v>
      </c>
      <c r="D79">
        <f t="shared" ref="D79:D94" si="28">AVERAGE(V79:Z79)</f>
        <v>36</v>
      </c>
      <c r="E79">
        <f t="shared" si="17"/>
        <v>7.211102550927972</v>
      </c>
      <c r="F79" s="13">
        <f>AVERAGE($B$5:$B79)</f>
        <v>47.44</v>
      </c>
      <c r="G79" s="13">
        <f>AVERAGE($B80:$B$104)</f>
        <v>91.2</v>
      </c>
      <c r="H79" s="13">
        <f>MAX($B$5:$B79)</f>
        <v>99</v>
      </c>
      <c r="I79" s="13">
        <f>MAX($B80:$B$104)</f>
        <v>99</v>
      </c>
      <c r="J79" s="13">
        <f>MIN($B$5:$B79)</f>
        <v>20</v>
      </c>
      <c r="K79" s="13">
        <f>MIN($B80:$B$104)</f>
        <v>80</v>
      </c>
      <c r="L79" s="13">
        <f>STDEV($B$5:$B79)</f>
        <v>31.781024425174113</v>
      </c>
      <c r="M79" s="13">
        <f>STDEV($B80:$B$104)</f>
        <v>6.7823299831252681</v>
      </c>
      <c r="N79" s="13">
        <f>SLOPE($B$5:$B79,$A$5:$A79)</f>
        <v>1.1764438122332861</v>
      </c>
      <c r="O79" s="13">
        <f>SLOPE($B80:$B$104,$A80:$A$104)</f>
        <v>-1.8461538461538463E-2</v>
      </c>
      <c r="P79" s="14">
        <f t="shared" ref="P79:P104" si="29">ABS(F79-G79)</f>
        <v>43.760000000000005</v>
      </c>
      <c r="Q79" s="14">
        <f t="shared" ref="Q79:Q104" si="30">ABS(H79-I79)</f>
        <v>0</v>
      </c>
      <c r="R79" s="14">
        <f t="shared" ref="R79:R104" si="31">ABS(J79-K79)</f>
        <v>60</v>
      </c>
      <c r="S79" s="14">
        <f t="shared" ref="S79:S104" si="32">ABS(L79-M79)</f>
        <v>24.998694442048844</v>
      </c>
      <c r="T79" s="14">
        <f t="shared" ref="T79:T104" si="33">ABS(N79-O79)</f>
        <v>1.1949053506948246</v>
      </c>
      <c r="V79">
        <f t="shared" ref="V79:Y94" si="34">RANK(P79,P$14:P$94,P$3)</f>
        <v>30</v>
      </c>
      <c r="W79">
        <f t="shared" si="34"/>
        <v>1</v>
      </c>
      <c r="X79">
        <f t="shared" si="34"/>
        <v>41</v>
      </c>
      <c r="Y79">
        <f t="shared" si="34"/>
        <v>40</v>
      </c>
      <c r="Z79">
        <f t="shared" si="24"/>
        <v>68</v>
      </c>
      <c r="AA79">
        <v>1000000</v>
      </c>
      <c r="AB79">
        <f t="shared" ref="AB79:AB94" si="35">-BJ324</f>
        <v>0.3</v>
      </c>
      <c r="AC79" t="str">
        <f t="shared" ref="AC79:AC94" si="36">IF(AM324*BJ324&lt;=0,"valid","invalid")</f>
        <v>valid</v>
      </c>
      <c r="AE79" s="19" t="s">
        <v>101</v>
      </c>
      <c r="AF79" s="20">
        <v>25</v>
      </c>
      <c r="AG79" s="20">
        <v>1</v>
      </c>
      <c r="AH79" s="20">
        <v>41</v>
      </c>
      <c r="AI79" s="20">
        <v>45</v>
      </c>
      <c r="AJ79" s="20">
        <v>78</v>
      </c>
      <c r="AK79" s="20">
        <v>1000000</v>
      </c>
      <c r="AQ79">
        <f t="shared" si="21"/>
        <v>57</v>
      </c>
      <c r="AR79">
        <f t="shared" si="21"/>
        <v>45</v>
      </c>
      <c r="AS79">
        <f t="shared" si="21"/>
        <v>1</v>
      </c>
      <c r="AT79">
        <f t="shared" si="21"/>
        <v>37</v>
      </c>
      <c r="AU79">
        <f t="shared" si="20"/>
        <v>4</v>
      </c>
      <c r="AV79">
        <f t="shared" si="22"/>
        <v>1000000</v>
      </c>
      <c r="BB79" s="19" t="s">
        <v>101</v>
      </c>
      <c r="BC79" s="20">
        <v>57</v>
      </c>
      <c r="BD79" s="20">
        <v>45</v>
      </c>
      <c r="BE79" s="20">
        <v>1</v>
      </c>
      <c r="BF79" s="20">
        <v>37</v>
      </c>
      <c r="BG79" s="20">
        <v>4</v>
      </c>
      <c r="BH79" s="20">
        <v>1000000</v>
      </c>
      <c r="BR79" s="26">
        <v>3</v>
      </c>
      <c r="BS79" s="8">
        <f t="shared" si="23"/>
        <v>10.7</v>
      </c>
      <c r="BT79" s="8">
        <f t="shared" si="25"/>
        <v>10.263202878893766</v>
      </c>
      <c r="BU79" s="8">
        <f t="shared" si="26"/>
        <v>6.3508529610858826</v>
      </c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9"/>
    </row>
    <row r="80" spans="1:91" ht="18.600000000000001" thickBot="1" x14ac:dyDescent="0.4">
      <c r="A80">
        <v>76</v>
      </c>
      <c r="B80">
        <f t="shared" si="19"/>
        <v>94</v>
      </c>
      <c r="C80">
        <f t="shared" si="27"/>
        <v>0.3</v>
      </c>
      <c r="D80">
        <f t="shared" si="28"/>
        <v>35</v>
      </c>
      <c r="E80">
        <f t="shared" si="17"/>
        <v>10</v>
      </c>
      <c r="F80" s="13">
        <f>AVERAGE($B$5:$B80)</f>
        <v>48.05263157894737</v>
      </c>
      <c r="G80" s="13">
        <f>AVERAGE($B81:$B$104)</f>
        <v>91.083333333333329</v>
      </c>
      <c r="H80" s="13">
        <f>MAX($B$5:$B80)</f>
        <v>99</v>
      </c>
      <c r="I80" s="13">
        <f>MAX($B81:$B$104)</f>
        <v>99</v>
      </c>
      <c r="J80" s="13">
        <f>MIN($B$5:$B80)</f>
        <v>20</v>
      </c>
      <c r="K80" s="13">
        <f>MIN($B81:$B$104)</f>
        <v>80</v>
      </c>
      <c r="L80" s="13">
        <f>STDEV($B$5:$B80)</f>
        <v>32.017034939478535</v>
      </c>
      <c r="M80" s="13">
        <f>STDEV($B81:$B$104)</f>
        <v>6.9025305168634992</v>
      </c>
      <c r="N80" s="13">
        <f>SLOPE($B$5:$B80,$A$5:$A80)</f>
        <v>1.178345864661654</v>
      </c>
      <c r="O80" s="13">
        <f>SLOPE($B81:$B$104,$A81:$A$104)</f>
        <v>9.5652173913043474E-3</v>
      </c>
      <c r="P80" s="14">
        <f t="shared" si="29"/>
        <v>43.030701754385959</v>
      </c>
      <c r="Q80" s="14">
        <f t="shared" si="30"/>
        <v>0</v>
      </c>
      <c r="R80" s="14">
        <f t="shared" si="31"/>
        <v>60</v>
      </c>
      <c r="S80" s="14">
        <f t="shared" si="32"/>
        <v>25.114504422615035</v>
      </c>
      <c r="T80" s="14">
        <f t="shared" si="33"/>
        <v>1.1687806472703497</v>
      </c>
      <c r="V80">
        <f t="shared" si="34"/>
        <v>29</v>
      </c>
      <c r="W80">
        <f t="shared" si="34"/>
        <v>1</v>
      </c>
      <c r="X80">
        <f t="shared" si="34"/>
        <v>41</v>
      </c>
      <c r="Y80">
        <f t="shared" si="34"/>
        <v>41</v>
      </c>
      <c r="Z80">
        <f t="shared" si="24"/>
        <v>63</v>
      </c>
      <c r="AA80">
        <v>1000000</v>
      </c>
      <c r="AB80">
        <f t="shared" si="35"/>
        <v>0.3</v>
      </c>
      <c r="AC80" t="str">
        <f t="shared" si="36"/>
        <v>valid</v>
      </c>
      <c r="AE80" s="19" t="s">
        <v>102</v>
      </c>
      <c r="AF80" s="20">
        <v>22</v>
      </c>
      <c r="AG80" s="20">
        <v>1</v>
      </c>
      <c r="AH80" s="20">
        <v>41</v>
      </c>
      <c r="AI80" s="20">
        <v>48</v>
      </c>
      <c r="AJ80" s="20">
        <v>73</v>
      </c>
      <c r="AK80" s="20">
        <v>1000000</v>
      </c>
      <c r="AQ80">
        <f t="shared" si="21"/>
        <v>60</v>
      </c>
      <c r="AR80">
        <f t="shared" si="21"/>
        <v>45</v>
      </c>
      <c r="AS80">
        <f t="shared" si="21"/>
        <v>1</v>
      </c>
      <c r="AT80">
        <f t="shared" si="21"/>
        <v>34</v>
      </c>
      <c r="AU80">
        <f t="shared" si="20"/>
        <v>9</v>
      </c>
      <c r="AV80">
        <f t="shared" si="22"/>
        <v>1000000</v>
      </c>
      <c r="BB80" s="19" t="s">
        <v>102</v>
      </c>
      <c r="BC80" s="20">
        <v>60</v>
      </c>
      <c r="BD80" s="20">
        <v>45</v>
      </c>
      <c r="BE80" s="20">
        <v>1</v>
      </c>
      <c r="BF80" s="20">
        <v>34</v>
      </c>
      <c r="BG80" s="20">
        <v>9</v>
      </c>
      <c r="BH80" s="20">
        <v>1000000</v>
      </c>
      <c r="BR80" s="26">
        <v>2</v>
      </c>
      <c r="BS80" s="8">
        <f t="shared" si="23"/>
        <v>-11.3</v>
      </c>
      <c r="BT80" s="8">
        <f t="shared" si="25"/>
        <v>27.300793639257691</v>
      </c>
      <c r="BU80" s="8">
        <f t="shared" si="26"/>
        <v>11</v>
      </c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9"/>
    </row>
    <row r="81" spans="1:91" ht="18.600000000000001" thickBot="1" x14ac:dyDescent="0.4">
      <c r="A81">
        <v>77</v>
      </c>
      <c r="B81">
        <f t="shared" si="19"/>
        <v>93</v>
      </c>
      <c r="C81">
        <f t="shared" si="27"/>
        <v>0.3</v>
      </c>
      <c r="D81">
        <f t="shared" si="28"/>
        <v>33</v>
      </c>
      <c r="E81">
        <f t="shared" ref="E81:E94" si="37">STDEV(D79:D81)*10</f>
        <v>15.275252316519465</v>
      </c>
      <c r="F81" s="13">
        <f>AVERAGE($B$5:$B81)</f>
        <v>48.636363636363633</v>
      </c>
      <c r="G81" s="13">
        <f>AVERAGE($B82:$B$104)</f>
        <v>91</v>
      </c>
      <c r="H81" s="13">
        <f>MAX($B$5:$B81)</f>
        <v>99</v>
      </c>
      <c r="I81" s="13">
        <f>MAX($B82:$B$104)</f>
        <v>99</v>
      </c>
      <c r="J81" s="13">
        <f>MIN($B$5:$B81)</f>
        <v>20</v>
      </c>
      <c r="K81" s="13">
        <f>MIN($B82:$B$104)</f>
        <v>80</v>
      </c>
      <c r="L81" s="13">
        <f>STDEV($B$5:$B81)</f>
        <v>32.215519752421507</v>
      </c>
      <c r="M81" s="13">
        <f>STDEV($B82:$B$104)</f>
        <v>7.0453079163627503</v>
      </c>
      <c r="N81" s="13">
        <f>SLOPE($B$5:$B81,$A$5:$A81)</f>
        <v>1.1779273358220728</v>
      </c>
      <c r="O81" s="13">
        <f>SLOPE($B82:$B$104,$A82:$A$104)</f>
        <v>3.3596837944664032E-2</v>
      </c>
      <c r="P81" s="14">
        <f t="shared" si="29"/>
        <v>42.363636363636367</v>
      </c>
      <c r="Q81" s="14">
        <f t="shared" si="30"/>
        <v>0</v>
      </c>
      <c r="R81" s="14">
        <f t="shared" si="31"/>
        <v>60</v>
      </c>
      <c r="S81" s="14">
        <f t="shared" si="32"/>
        <v>25.170211836058755</v>
      </c>
      <c r="T81" s="14">
        <f t="shared" si="33"/>
        <v>1.1443304978774087</v>
      </c>
      <c r="V81">
        <f t="shared" si="34"/>
        <v>26</v>
      </c>
      <c r="W81">
        <f t="shared" si="34"/>
        <v>1</v>
      </c>
      <c r="X81">
        <f t="shared" si="34"/>
        <v>41</v>
      </c>
      <c r="Y81">
        <f t="shared" si="34"/>
        <v>43</v>
      </c>
      <c r="Z81">
        <f t="shared" si="24"/>
        <v>54</v>
      </c>
      <c r="AA81">
        <v>1000000</v>
      </c>
      <c r="AB81">
        <f t="shared" si="35"/>
        <v>0.3</v>
      </c>
      <c r="AC81" t="str">
        <f t="shared" si="36"/>
        <v>valid</v>
      </c>
      <c r="AE81" s="19" t="s">
        <v>103</v>
      </c>
      <c r="AF81" s="20">
        <v>20</v>
      </c>
      <c r="AG81" s="20">
        <v>1</v>
      </c>
      <c r="AH81" s="20">
        <v>41</v>
      </c>
      <c r="AI81" s="20">
        <v>46</v>
      </c>
      <c r="AJ81" s="20">
        <v>79</v>
      </c>
      <c r="AK81" s="20">
        <v>1000000</v>
      </c>
      <c r="AQ81">
        <f t="shared" si="21"/>
        <v>62</v>
      </c>
      <c r="AR81">
        <f t="shared" si="21"/>
        <v>45</v>
      </c>
      <c r="AS81">
        <f t="shared" si="21"/>
        <v>1</v>
      </c>
      <c r="AT81">
        <f t="shared" si="21"/>
        <v>36</v>
      </c>
      <c r="AU81">
        <f t="shared" si="20"/>
        <v>3</v>
      </c>
      <c r="AV81">
        <f t="shared" si="22"/>
        <v>1000000</v>
      </c>
      <c r="BB81" s="19" t="s">
        <v>103</v>
      </c>
      <c r="BC81" s="20">
        <v>62</v>
      </c>
      <c r="BD81" s="20">
        <v>45</v>
      </c>
      <c r="BE81" s="20">
        <v>1</v>
      </c>
      <c r="BF81" s="20">
        <v>36</v>
      </c>
      <c r="BG81" s="20">
        <v>3</v>
      </c>
      <c r="BH81" s="20">
        <v>1000000</v>
      </c>
      <c r="BR81" s="26">
        <v>1</v>
      </c>
      <c r="BS81" s="8">
        <f t="shared" si="23"/>
        <v>-0.8</v>
      </c>
      <c r="BT81" s="8">
        <f t="shared" si="25"/>
        <v>23.065125189341586</v>
      </c>
      <c r="BU81" s="8">
        <f t="shared" si="26"/>
        <v>11.003787226829376</v>
      </c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9"/>
    </row>
    <row r="82" spans="1:91" ht="18.600000000000001" thickBot="1" x14ac:dyDescent="0.4">
      <c r="A82">
        <v>78</v>
      </c>
      <c r="B82">
        <f t="shared" si="19"/>
        <v>89</v>
      </c>
      <c r="C82">
        <f t="shared" si="27"/>
        <v>-10.7</v>
      </c>
      <c r="D82">
        <f t="shared" si="28"/>
        <v>33.6</v>
      </c>
      <c r="E82">
        <f t="shared" si="37"/>
        <v>10.263202878893766</v>
      </c>
      <c r="F82" s="13">
        <f>AVERAGE($B$5:$B82)</f>
        <v>49.153846153846153</v>
      </c>
      <c r="G82" s="13">
        <f>AVERAGE($B83:$B$104)</f>
        <v>91.090909090909093</v>
      </c>
      <c r="H82" s="13">
        <f>MAX($B$5:$B82)</f>
        <v>99</v>
      </c>
      <c r="I82" s="13">
        <f>MAX($B83:$B$104)</f>
        <v>99</v>
      </c>
      <c r="J82" s="13">
        <f>MIN($B$5:$B82)</f>
        <v>20</v>
      </c>
      <c r="K82" s="13">
        <f>MIN($B83:$B$104)</f>
        <v>80</v>
      </c>
      <c r="L82" s="13">
        <f>STDEV($B$5:$B82)</f>
        <v>32.330307008266274</v>
      </c>
      <c r="M82" s="13">
        <f>STDEV($B83:$B$104)</f>
        <v>7.1972818341972555</v>
      </c>
      <c r="N82" s="13">
        <f>SLOPE($B$5:$B82,$A$5:$A82)</f>
        <v>1.1724983876882609</v>
      </c>
      <c r="O82" s="13">
        <f>SLOPE($B83:$B$104,$A83:$A$104)</f>
        <v>1.2422360248447204E-2</v>
      </c>
      <c r="P82" s="14">
        <f t="shared" si="29"/>
        <v>41.93706293706294</v>
      </c>
      <c r="Q82" s="14">
        <f t="shared" si="30"/>
        <v>0</v>
      </c>
      <c r="R82" s="14">
        <f t="shared" si="31"/>
        <v>60</v>
      </c>
      <c r="S82" s="14">
        <f t="shared" si="32"/>
        <v>25.133025174069019</v>
      </c>
      <c r="T82" s="14">
        <f t="shared" si="33"/>
        <v>1.1600760274398136</v>
      </c>
      <c r="V82">
        <f t="shared" si="34"/>
        <v>23</v>
      </c>
      <c r="W82">
        <f t="shared" si="34"/>
        <v>1</v>
      </c>
      <c r="X82">
        <f t="shared" si="34"/>
        <v>41</v>
      </c>
      <c r="Y82">
        <f t="shared" si="34"/>
        <v>42</v>
      </c>
      <c r="Z82">
        <f t="shared" si="24"/>
        <v>61</v>
      </c>
      <c r="AA82">
        <v>1000000</v>
      </c>
      <c r="AB82">
        <f t="shared" si="35"/>
        <v>-10.7</v>
      </c>
      <c r="AC82" t="str">
        <f t="shared" si="36"/>
        <v>valid</v>
      </c>
      <c r="AE82" s="19" t="s">
        <v>104</v>
      </c>
      <c r="AF82" s="20">
        <v>18</v>
      </c>
      <c r="AG82" s="20">
        <v>1</v>
      </c>
      <c r="AH82" s="20">
        <v>41</v>
      </c>
      <c r="AI82" s="20">
        <v>47</v>
      </c>
      <c r="AJ82" s="20">
        <v>77</v>
      </c>
      <c r="AK82" s="20">
        <v>1000000</v>
      </c>
      <c r="AQ82">
        <f t="shared" si="21"/>
        <v>64</v>
      </c>
      <c r="AR82">
        <f t="shared" si="21"/>
        <v>45</v>
      </c>
      <c r="AS82">
        <f t="shared" si="21"/>
        <v>1</v>
      </c>
      <c r="AT82">
        <f t="shared" si="21"/>
        <v>35</v>
      </c>
      <c r="AU82">
        <f t="shared" si="20"/>
        <v>5</v>
      </c>
      <c r="AV82">
        <f t="shared" si="22"/>
        <v>1000000</v>
      </c>
      <c r="BB82" s="19" t="s">
        <v>104</v>
      </c>
      <c r="BC82" s="20">
        <v>64</v>
      </c>
      <c r="BD82" s="20">
        <v>45</v>
      </c>
      <c r="BE82" s="20">
        <v>1</v>
      </c>
      <c r="BF82" s="20">
        <v>35</v>
      </c>
      <c r="BG82" s="20">
        <v>5</v>
      </c>
      <c r="BH82" s="20">
        <v>1000000</v>
      </c>
      <c r="BR82" s="26">
        <v>1</v>
      </c>
      <c r="BS82" s="8">
        <f t="shared" si="23"/>
        <v>-0.3</v>
      </c>
      <c r="BT82" s="8">
        <f t="shared" si="25"/>
        <v>5.0332229568471671</v>
      </c>
      <c r="BU82" s="8">
        <f t="shared" si="26"/>
        <v>6.2115483845280739</v>
      </c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9"/>
    </row>
    <row r="83" spans="1:91" ht="18.600000000000001" thickBot="1" x14ac:dyDescent="0.4">
      <c r="A83">
        <v>79</v>
      </c>
      <c r="B83">
        <f t="shared" si="19"/>
        <v>80</v>
      </c>
      <c r="C83">
        <f t="shared" si="27"/>
        <v>11.3</v>
      </c>
      <c r="D83">
        <f t="shared" si="28"/>
        <v>38</v>
      </c>
      <c r="E83">
        <f t="shared" si="37"/>
        <v>27.300793639257691</v>
      </c>
      <c r="F83" s="13">
        <f>AVERAGE($B$5:$B83)</f>
        <v>49.544303797468352</v>
      </c>
      <c r="G83" s="13">
        <f>AVERAGE($B84:$B$104)</f>
        <v>91.61904761904762</v>
      </c>
      <c r="H83" s="13">
        <f>MAX($B$5:$B83)</f>
        <v>99</v>
      </c>
      <c r="I83" s="13">
        <f>MAX($B84:$B$104)</f>
        <v>99</v>
      </c>
      <c r="J83" s="13">
        <f>MIN($B$5:$B83)</f>
        <v>20</v>
      </c>
      <c r="K83" s="13">
        <f>MIN($B84:$B$104)</f>
        <v>80</v>
      </c>
      <c r="L83" s="13">
        <f>STDEV($B$5:$B83)</f>
        <v>32.309321298633286</v>
      </c>
      <c r="M83" s="13">
        <f>STDEV($B84:$B$104)</f>
        <v>6.9244219287691475</v>
      </c>
      <c r="N83" s="13">
        <f>SLOPE($B$5:$B83,$A$5:$A83)</f>
        <v>1.1578140214216162</v>
      </c>
      <c r="O83" s="13">
        <f>SLOPE($B84:$B$104,$A84:$A$104)</f>
        <v>-0.14415584415584415</v>
      </c>
      <c r="P83" s="14">
        <f t="shared" si="29"/>
        <v>42.074743821579268</v>
      </c>
      <c r="Q83" s="14">
        <f t="shared" si="30"/>
        <v>0</v>
      </c>
      <c r="R83" s="14">
        <f t="shared" si="31"/>
        <v>60</v>
      </c>
      <c r="S83" s="14">
        <f t="shared" si="32"/>
        <v>25.384899369864137</v>
      </c>
      <c r="T83" s="14">
        <f t="shared" si="33"/>
        <v>1.3019698655774603</v>
      </c>
      <c r="V83">
        <f t="shared" si="34"/>
        <v>25</v>
      </c>
      <c r="W83">
        <f t="shared" si="34"/>
        <v>1</v>
      </c>
      <c r="X83">
        <f t="shared" si="34"/>
        <v>41</v>
      </c>
      <c r="Y83">
        <f t="shared" si="34"/>
        <v>45</v>
      </c>
      <c r="Z83">
        <f t="shared" si="24"/>
        <v>78</v>
      </c>
      <c r="AA83">
        <v>1000000</v>
      </c>
      <c r="AB83">
        <f t="shared" si="35"/>
        <v>11.3</v>
      </c>
      <c r="AC83" t="str">
        <f t="shared" si="36"/>
        <v>valid</v>
      </c>
      <c r="AE83" s="19" t="s">
        <v>105</v>
      </c>
      <c r="AF83" s="20">
        <v>15</v>
      </c>
      <c r="AG83" s="20">
        <v>1</v>
      </c>
      <c r="AH83" s="20">
        <v>41</v>
      </c>
      <c r="AI83" s="20">
        <v>49</v>
      </c>
      <c r="AJ83" s="20">
        <v>71</v>
      </c>
      <c r="AK83" s="20">
        <v>1000000</v>
      </c>
      <c r="AQ83">
        <f t="shared" si="21"/>
        <v>67</v>
      </c>
      <c r="AR83">
        <f t="shared" si="21"/>
        <v>45</v>
      </c>
      <c r="AS83">
        <f t="shared" si="21"/>
        <v>1</v>
      </c>
      <c r="AT83">
        <f t="shared" si="21"/>
        <v>33</v>
      </c>
      <c r="AU83">
        <f t="shared" si="20"/>
        <v>11</v>
      </c>
      <c r="AV83">
        <f t="shared" si="22"/>
        <v>1000000</v>
      </c>
      <c r="BB83" s="19" t="s">
        <v>105</v>
      </c>
      <c r="BC83" s="20">
        <v>67</v>
      </c>
      <c r="BD83" s="20">
        <v>45</v>
      </c>
      <c r="BE83" s="20">
        <v>1</v>
      </c>
      <c r="BF83" s="20">
        <v>33</v>
      </c>
      <c r="BG83" s="20">
        <v>11</v>
      </c>
      <c r="BH83" s="20">
        <v>1000000</v>
      </c>
      <c r="BR83" s="26">
        <v>2</v>
      </c>
      <c r="BS83" s="8">
        <f t="shared" si="23"/>
        <v>0.2</v>
      </c>
      <c r="BT83" s="8">
        <f t="shared" si="25"/>
        <v>3.0550504633038984</v>
      </c>
      <c r="BU83" s="8">
        <f t="shared" si="26"/>
        <v>0.5</v>
      </c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9"/>
    </row>
    <row r="84" spans="1:91" ht="18.600000000000001" thickBot="1" x14ac:dyDescent="0.4">
      <c r="A84">
        <v>80</v>
      </c>
      <c r="B84">
        <f t="shared" si="19"/>
        <v>96</v>
      </c>
      <c r="C84">
        <f t="shared" si="27"/>
        <v>0.8</v>
      </c>
      <c r="D84">
        <f t="shared" si="28"/>
        <v>37</v>
      </c>
      <c r="E84">
        <f t="shared" si="37"/>
        <v>23.065125189341586</v>
      </c>
      <c r="F84" s="13">
        <f>AVERAGE($B$5:$B84)</f>
        <v>50.125</v>
      </c>
      <c r="G84" s="13">
        <f>AVERAGE($B85:$B$104)</f>
        <v>91.4</v>
      </c>
      <c r="H84" s="13">
        <f>MAX($B$5:$B84)</f>
        <v>99</v>
      </c>
      <c r="I84" s="13">
        <f>MAX($B85:$B$104)</f>
        <v>99</v>
      </c>
      <c r="J84" s="13">
        <f>MIN($B$5:$B84)</f>
        <v>20</v>
      </c>
      <c r="K84" s="13">
        <f>MIN($B85:$B$104)</f>
        <v>80</v>
      </c>
      <c r="L84" s="13">
        <f>STDEV($B$5:$B84)</f>
        <v>32.521609174380337</v>
      </c>
      <c r="M84" s="13">
        <f>STDEV($B85:$B$104)</f>
        <v>7.0292621459004838</v>
      </c>
      <c r="N84" s="13">
        <f>SLOPE($B$5:$B84,$A$5:$A84)</f>
        <v>1.1579465541490859</v>
      </c>
      <c r="O84" s="13">
        <f>SLOPE($B85:$B$104,$A85:$A$104)</f>
        <v>-9.7744360902255634E-2</v>
      </c>
      <c r="P84" s="14">
        <f t="shared" si="29"/>
        <v>41.275000000000006</v>
      </c>
      <c r="Q84" s="14">
        <f t="shared" si="30"/>
        <v>0</v>
      </c>
      <c r="R84" s="14">
        <f t="shared" si="31"/>
        <v>60</v>
      </c>
      <c r="S84" s="14">
        <f t="shared" si="32"/>
        <v>25.492347028479855</v>
      </c>
      <c r="T84" s="14">
        <f t="shared" si="33"/>
        <v>1.2556909150513416</v>
      </c>
      <c r="V84">
        <f t="shared" si="34"/>
        <v>22</v>
      </c>
      <c r="W84">
        <f t="shared" si="34"/>
        <v>1</v>
      </c>
      <c r="X84">
        <f t="shared" si="34"/>
        <v>41</v>
      </c>
      <c r="Y84">
        <f t="shared" si="34"/>
        <v>48</v>
      </c>
      <c r="Z84">
        <f t="shared" si="24"/>
        <v>73</v>
      </c>
      <c r="AA84">
        <v>1000000</v>
      </c>
      <c r="AB84">
        <f t="shared" si="35"/>
        <v>0.8</v>
      </c>
      <c r="AC84" t="str">
        <f t="shared" si="36"/>
        <v>valid</v>
      </c>
      <c r="AE84" s="19" t="s">
        <v>106</v>
      </c>
      <c r="AF84" s="20">
        <v>9</v>
      </c>
      <c r="AG84" s="20">
        <v>1</v>
      </c>
      <c r="AH84" s="20">
        <v>41</v>
      </c>
      <c r="AI84" s="20">
        <v>51</v>
      </c>
      <c r="AJ84" s="20">
        <v>32</v>
      </c>
      <c r="AK84" s="20">
        <v>1000000</v>
      </c>
      <c r="AQ84">
        <f t="shared" si="21"/>
        <v>73</v>
      </c>
      <c r="AR84">
        <f t="shared" si="21"/>
        <v>45</v>
      </c>
      <c r="AS84">
        <f t="shared" si="21"/>
        <v>1</v>
      </c>
      <c r="AT84">
        <f t="shared" si="21"/>
        <v>31</v>
      </c>
      <c r="AU84">
        <f t="shared" si="20"/>
        <v>50</v>
      </c>
      <c r="AV84">
        <f t="shared" si="22"/>
        <v>1000000</v>
      </c>
      <c r="BB84" s="19" t="s">
        <v>106</v>
      </c>
      <c r="BC84" s="20">
        <v>73</v>
      </c>
      <c r="BD84" s="20">
        <v>45</v>
      </c>
      <c r="BE84" s="20">
        <v>1</v>
      </c>
      <c r="BF84" s="20">
        <v>31</v>
      </c>
      <c r="BG84" s="20">
        <v>50</v>
      </c>
      <c r="BH84" s="20">
        <v>1000000</v>
      </c>
      <c r="BR84" s="26">
        <v>5</v>
      </c>
      <c r="BS84" s="8">
        <f t="shared" si="23"/>
        <v>-0.3</v>
      </c>
      <c r="BT84" s="8">
        <f t="shared" si="25"/>
        <v>10.263202878893766</v>
      </c>
      <c r="BU84" s="8">
        <f t="shared" si="26"/>
        <v>0.28867513459481292</v>
      </c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9"/>
    </row>
    <row r="85" spans="1:91" ht="18.600000000000001" thickBot="1" x14ac:dyDescent="0.4">
      <c r="A85">
        <v>81</v>
      </c>
      <c r="B85">
        <f t="shared" si="19"/>
        <v>87</v>
      </c>
      <c r="C85">
        <f t="shared" si="27"/>
        <v>0.3</v>
      </c>
      <c r="D85">
        <f t="shared" si="28"/>
        <v>37.4</v>
      </c>
      <c r="E85">
        <f t="shared" si="37"/>
        <v>5.0332229568471671</v>
      </c>
      <c r="F85" s="13">
        <f>AVERAGE($B$5:$B85)</f>
        <v>50.580246913580247</v>
      </c>
      <c r="G85" s="13">
        <f>AVERAGE($B86:$B$104)</f>
        <v>91.631578947368425</v>
      </c>
      <c r="H85" s="13">
        <f>MAX($B$5:$B85)</f>
        <v>99</v>
      </c>
      <c r="I85" s="13">
        <f>MAX($B86:$B$104)</f>
        <v>99</v>
      </c>
      <c r="J85" s="13">
        <f>MIN($B$5:$B85)</f>
        <v>20</v>
      </c>
      <c r="K85" s="13">
        <f>MIN($B86:$B$104)</f>
        <v>80</v>
      </c>
      <c r="L85" s="13">
        <f>STDEV($B$5:$B85)</f>
        <v>32.576396438806299</v>
      </c>
      <c r="M85" s="13">
        <f>STDEV($B86:$B$104)</f>
        <v>7.1430659952758031</v>
      </c>
      <c r="N85" s="13">
        <f>SLOPE($B$5:$B85,$A$5:$A85)</f>
        <v>1.1488934056007227</v>
      </c>
      <c r="O85" s="13">
        <f>SLOPE($B86:$B$104,$A86:$A$104)</f>
        <v>-0.19122807017543861</v>
      </c>
      <c r="P85" s="14">
        <f t="shared" si="29"/>
        <v>41.051332033788178</v>
      </c>
      <c r="Q85" s="14">
        <f t="shared" si="30"/>
        <v>0</v>
      </c>
      <c r="R85" s="14">
        <f t="shared" si="31"/>
        <v>60</v>
      </c>
      <c r="S85" s="14">
        <f t="shared" si="32"/>
        <v>25.433330443530494</v>
      </c>
      <c r="T85" s="14">
        <f t="shared" si="33"/>
        <v>1.3401214757761613</v>
      </c>
      <c r="V85">
        <f t="shared" si="34"/>
        <v>20</v>
      </c>
      <c r="W85">
        <f t="shared" si="34"/>
        <v>1</v>
      </c>
      <c r="X85">
        <f t="shared" si="34"/>
        <v>41</v>
      </c>
      <c r="Y85">
        <f t="shared" si="34"/>
        <v>46</v>
      </c>
      <c r="Z85">
        <f t="shared" si="24"/>
        <v>79</v>
      </c>
      <c r="AA85">
        <v>1000000</v>
      </c>
      <c r="AB85">
        <f t="shared" si="35"/>
        <v>0.3</v>
      </c>
      <c r="AC85" t="str">
        <f t="shared" si="36"/>
        <v>valid</v>
      </c>
      <c r="AE85" s="19" t="s">
        <v>107</v>
      </c>
      <c r="AF85" s="20">
        <v>12</v>
      </c>
      <c r="AG85" s="20">
        <v>1</v>
      </c>
      <c r="AH85" s="20">
        <v>41</v>
      </c>
      <c r="AI85" s="20">
        <v>53</v>
      </c>
      <c r="AJ85" s="20">
        <v>75</v>
      </c>
      <c r="AK85" s="20">
        <v>1000000</v>
      </c>
      <c r="AQ85">
        <f t="shared" si="21"/>
        <v>70</v>
      </c>
      <c r="AR85">
        <f t="shared" si="21"/>
        <v>45</v>
      </c>
      <c r="AS85">
        <f t="shared" si="21"/>
        <v>1</v>
      </c>
      <c r="AT85">
        <f t="shared" si="21"/>
        <v>29</v>
      </c>
      <c r="AU85">
        <f t="shared" si="20"/>
        <v>7</v>
      </c>
      <c r="AV85">
        <f t="shared" si="22"/>
        <v>1000000</v>
      </c>
      <c r="BB85" s="19" t="s">
        <v>107</v>
      </c>
      <c r="BC85" s="20">
        <v>70</v>
      </c>
      <c r="BD85" s="20">
        <v>45</v>
      </c>
      <c r="BE85" s="20">
        <v>1</v>
      </c>
      <c r="BF85" s="20">
        <v>29</v>
      </c>
      <c r="BG85" s="20">
        <v>7</v>
      </c>
      <c r="BH85" s="20">
        <v>1000000</v>
      </c>
      <c r="BR85" s="26">
        <v>3</v>
      </c>
      <c r="BS85" s="8">
        <f t="shared" si="23"/>
        <v>23.7</v>
      </c>
      <c r="BT85" s="8">
        <f t="shared" si="25"/>
        <v>54.147945482723898</v>
      </c>
      <c r="BU85" s="8">
        <f t="shared" si="26"/>
        <v>13.714347718113805</v>
      </c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9"/>
    </row>
    <row r="86" spans="1:91" ht="18.600000000000001" thickBot="1" x14ac:dyDescent="0.4">
      <c r="A86">
        <v>82</v>
      </c>
      <c r="B86">
        <f t="shared" si="19"/>
        <v>96</v>
      </c>
      <c r="C86">
        <f t="shared" si="27"/>
        <v>-0.2</v>
      </c>
      <c r="D86">
        <f t="shared" si="28"/>
        <v>36.799999999999997</v>
      </c>
      <c r="E86">
        <f t="shared" si="37"/>
        <v>3.0550504633038984</v>
      </c>
      <c r="F86" s="13">
        <f>AVERAGE($B$5:$B86)</f>
        <v>51.134146341463413</v>
      </c>
      <c r="G86" s="13">
        <f>AVERAGE($B87:$B$104)</f>
        <v>91.388888888888886</v>
      </c>
      <c r="H86" s="13">
        <f>MAX($B$5:$B86)</f>
        <v>99</v>
      </c>
      <c r="I86" s="13">
        <f>MAX($B87:$B$104)</f>
        <v>99</v>
      </c>
      <c r="J86" s="13">
        <f>MIN($B$5:$B86)</f>
        <v>20</v>
      </c>
      <c r="K86" s="13">
        <f>MIN($B87:$B$104)</f>
        <v>80</v>
      </c>
      <c r="L86" s="13">
        <f>STDEV($B$5:$B86)</f>
        <v>32.760923047006777</v>
      </c>
      <c r="M86" s="13">
        <f>STDEV($B87:$B$104)</f>
        <v>7.2691037467521227</v>
      </c>
      <c r="N86" s="13">
        <f>SLOPE($B$5:$B86,$A$5:$A86)</f>
        <v>1.1474080604259858</v>
      </c>
      <c r="O86" s="13">
        <f>SLOPE($B87:$B$104,$A87:$A$104)</f>
        <v>-0.13931888544891641</v>
      </c>
      <c r="P86" s="14">
        <f t="shared" si="29"/>
        <v>40.254742547425472</v>
      </c>
      <c r="Q86" s="14">
        <f t="shared" si="30"/>
        <v>0</v>
      </c>
      <c r="R86" s="14">
        <f t="shared" si="31"/>
        <v>60</v>
      </c>
      <c r="S86" s="14">
        <f t="shared" si="32"/>
        <v>25.491819300254654</v>
      </c>
      <c r="T86" s="14">
        <f t="shared" si="33"/>
        <v>1.2867269458749022</v>
      </c>
      <c r="V86">
        <f t="shared" si="34"/>
        <v>18</v>
      </c>
      <c r="W86">
        <f t="shared" si="34"/>
        <v>1</v>
      </c>
      <c r="X86">
        <f t="shared" si="34"/>
        <v>41</v>
      </c>
      <c r="Y86">
        <f t="shared" si="34"/>
        <v>47</v>
      </c>
      <c r="Z86">
        <f t="shared" si="24"/>
        <v>77</v>
      </c>
      <c r="AA86">
        <v>1000000</v>
      </c>
      <c r="AB86">
        <f t="shared" si="35"/>
        <v>-0.2</v>
      </c>
      <c r="AC86" t="str">
        <f t="shared" si="36"/>
        <v>valid</v>
      </c>
      <c r="AE86" s="19" t="s">
        <v>108</v>
      </c>
      <c r="AF86" s="20">
        <v>6</v>
      </c>
      <c r="AG86" s="20">
        <v>1</v>
      </c>
      <c r="AH86" s="20">
        <v>41</v>
      </c>
      <c r="AI86" s="20">
        <v>54</v>
      </c>
      <c r="AJ86" s="20">
        <v>44</v>
      </c>
      <c r="AK86" s="20">
        <v>1000000</v>
      </c>
      <c r="AQ86">
        <f t="shared" si="21"/>
        <v>76</v>
      </c>
      <c r="AR86">
        <f t="shared" si="21"/>
        <v>45</v>
      </c>
      <c r="AS86">
        <f t="shared" si="21"/>
        <v>1</v>
      </c>
      <c r="AT86">
        <f t="shared" si="21"/>
        <v>28</v>
      </c>
      <c r="AU86">
        <f t="shared" si="20"/>
        <v>38</v>
      </c>
      <c r="AV86">
        <f t="shared" si="22"/>
        <v>1000000</v>
      </c>
      <c r="BB86" s="19" t="s">
        <v>108</v>
      </c>
      <c r="BC86" s="20">
        <v>76</v>
      </c>
      <c r="BD86" s="20">
        <v>45</v>
      </c>
      <c r="BE86" s="20">
        <v>1</v>
      </c>
      <c r="BF86" s="20">
        <v>28</v>
      </c>
      <c r="BG86" s="20">
        <v>38</v>
      </c>
      <c r="BH86" s="20">
        <v>1000000</v>
      </c>
      <c r="BR86" s="26">
        <v>5</v>
      </c>
      <c r="BS86" s="8">
        <f t="shared" si="23"/>
        <v>-24.3</v>
      </c>
      <c r="BT86" s="8">
        <f t="shared" si="25"/>
        <v>52.776257288039325</v>
      </c>
      <c r="BU86" s="8">
        <f t="shared" si="26"/>
        <v>24</v>
      </c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9"/>
    </row>
    <row r="87" spans="1:91" ht="18.600000000000001" thickBot="1" x14ac:dyDescent="0.4">
      <c r="A87">
        <v>83</v>
      </c>
      <c r="B87">
        <f t="shared" si="19"/>
        <v>96</v>
      </c>
      <c r="C87">
        <f t="shared" si="27"/>
        <v>0.3</v>
      </c>
      <c r="D87">
        <f t="shared" si="28"/>
        <v>35.4</v>
      </c>
      <c r="E87">
        <f t="shared" si="37"/>
        <v>10.263202878893766</v>
      </c>
      <c r="F87" s="13">
        <f>AVERAGE($B$5:$B87)</f>
        <v>51.674698795180724</v>
      </c>
      <c r="G87" s="13">
        <f>AVERAGE($B88:$B$104)</f>
        <v>91.117647058823536</v>
      </c>
      <c r="H87" s="13">
        <f>MAX($B$5:$B87)</f>
        <v>99</v>
      </c>
      <c r="I87" s="13">
        <f>MAX($B88:$B$104)</f>
        <v>99</v>
      </c>
      <c r="J87" s="13">
        <f>MIN($B$5:$B87)</f>
        <v>20</v>
      </c>
      <c r="K87" s="13">
        <f>MIN($B88:$B$104)</f>
        <v>80</v>
      </c>
      <c r="L87" s="13">
        <f>STDEV($B$5:$B87)</f>
        <v>32.930861955246279</v>
      </c>
      <c r="M87" s="13">
        <f>STDEV($B88:$B$104)</f>
        <v>7.3983304952973716</v>
      </c>
      <c r="N87" s="13">
        <f>SLOPE($B$5:$B87,$A$5:$A87)</f>
        <v>1.1450400906762939</v>
      </c>
      <c r="O87" s="13">
        <f>SLOPE($B88:$B$104,$A88:$A$104)</f>
        <v>-6.3725490196078427E-2</v>
      </c>
      <c r="P87" s="14">
        <f t="shared" si="29"/>
        <v>39.442948263642812</v>
      </c>
      <c r="Q87" s="14">
        <f t="shared" si="30"/>
        <v>0</v>
      </c>
      <c r="R87" s="14">
        <f t="shared" si="31"/>
        <v>60</v>
      </c>
      <c r="S87" s="14">
        <f t="shared" si="32"/>
        <v>25.532531459948906</v>
      </c>
      <c r="T87" s="14">
        <f t="shared" si="33"/>
        <v>1.2087655808723723</v>
      </c>
      <c r="V87">
        <f t="shared" si="34"/>
        <v>15</v>
      </c>
      <c r="W87">
        <f t="shared" si="34"/>
        <v>1</v>
      </c>
      <c r="X87">
        <f t="shared" si="34"/>
        <v>41</v>
      </c>
      <c r="Y87">
        <f t="shared" si="34"/>
        <v>49</v>
      </c>
      <c r="Z87">
        <f t="shared" si="24"/>
        <v>71</v>
      </c>
      <c r="AA87">
        <v>1000000</v>
      </c>
      <c r="AB87">
        <f t="shared" si="35"/>
        <v>0.3</v>
      </c>
      <c r="AC87" t="str">
        <f t="shared" si="36"/>
        <v>valid</v>
      </c>
      <c r="AE87" s="19" t="s">
        <v>109</v>
      </c>
      <c r="AF87" s="20">
        <v>2</v>
      </c>
      <c r="AG87" s="20">
        <v>1</v>
      </c>
      <c r="AH87" s="20">
        <v>41</v>
      </c>
      <c r="AI87" s="20">
        <v>56</v>
      </c>
      <c r="AJ87" s="20">
        <v>17</v>
      </c>
      <c r="AK87" s="20">
        <v>1000000</v>
      </c>
      <c r="AQ87">
        <f t="shared" si="21"/>
        <v>80</v>
      </c>
      <c r="AR87">
        <f t="shared" si="21"/>
        <v>45</v>
      </c>
      <c r="AS87">
        <f t="shared" si="21"/>
        <v>1</v>
      </c>
      <c r="AT87">
        <f t="shared" si="21"/>
        <v>26</v>
      </c>
      <c r="AU87">
        <f t="shared" si="20"/>
        <v>65</v>
      </c>
      <c r="AV87">
        <f t="shared" si="22"/>
        <v>1000000</v>
      </c>
      <c r="BB87" s="19" t="s">
        <v>109</v>
      </c>
      <c r="BC87" s="20">
        <v>80</v>
      </c>
      <c r="BD87" s="20">
        <v>45</v>
      </c>
      <c r="BE87" s="20">
        <v>1</v>
      </c>
      <c r="BF87" s="20">
        <v>26</v>
      </c>
      <c r="BG87" s="20">
        <v>65</v>
      </c>
      <c r="BH87" s="20">
        <v>1000000</v>
      </c>
      <c r="BR87" s="26">
        <v>3</v>
      </c>
      <c r="BS87" s="8">
        <f t="shared" si="23"/>
        <v>-0.3</v>
      </c>
      <c r="BT87" s="8">
        <f t="shared" si="25"/>
        <v>49.959983987186988</v>
      </c>
      <c r="BU87" s="8">
        <f t="shared" si="26"/>
        <v>23.999999999999996</v>
      </c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9"/>
    </row>
    <row r="88" spans="1:91" ht="18.600000000000001" thickBot="1" x14ac:dyDescent="0.4">
      <c r="A88">
        <v>84</v>
      </c>
      <c r="B88">
        <f t="shared" si="19"/>
        <v>99</v>
      </c>
      <c r="C88">
        <f t="shared" si="27"/>
        <v>-23.7</v>
      </c>
      <c r="D88">
        <f t="shared" si="28"/>
        <v>26.8</v>
      </c>
      <c r="E88">
        <f t="shared" si="37"/>
        <v>54.147945482723898</v>
      </c>
      <c r="F88" s="13">
        <f>AVERAGE($B$5:$B88)</f>
        <v>52.238095238095241</v>
      </c>
      <c r="G88" s="13">
        <f>AVERAGE($B89:$B$104)</f>
        <v>90.625</v>
      </c>
      <c r="H88" s="13">
        <f>MAX($B$5:$B88)</f>
        <v>99</v>
      </c>
      <c r="I88" s="13">
        <f>MAX($B89:$B$104)</f>
        <v>99</v>
      </c>
      <c r="J88" s="13">
        <f>MIN($B$5:$B88)</f>
        <v>20</v>
      </c>
      <c r="K88" s="13">
        <f>MIN($B89:$B$104)</f>
        <v>80</v>
      </c>
      <c r="L88" s="13">
        <f>STDEV($B$5:$B88)</f>
        <v>33.136671727794869</v>
      </c>
      <c r="M88" s="13">
        <f>STDEV($B89:$B$104)</f>
        <v>7.3473351178051853</v>
      </c>
      <c r="N88" s="13">
        <f>SLOPE($B$5:$B88,$A$5:$A88)</f>
        <v>1.1443960716816848</v>
      </c>
      <c r="O88" s="13">
        <f>SLOPE($B89:$B$104,$A89:$A$104)</f>
        <v>0.12058823529411765</v>
      </c>
      <c r="P88" s="14">
        <f t="shared" si="29"/>
        <v>38.386904761904759</v>
      </c>
      <c r="Q88" s="14">
        <f t="shared" si="30"/>
        <v>0</v>
      </c>
      <c r="R88" s="14">
        <f t="shared" si="31"/>
        <v>60</v>
      </c>
      <c r="S88" s="14">
        <f t="shared" si="32"/>
        <v>25.789336609989682</v>
      </c>
      <c r="T88" s="14">
        <f t="shared" si="33"/>
        <v>1.0238078363875671</v>
      </c>
      <c r="V88">
        <f t="shared" si="34"/>
        <v>9</v>
      </c>
      <c r="W88">
        <f t="shared" si="34"/>
        <v>1</v>
      </c>
      <c r="X88">
        <f t="shared" si="34"/>
        <v>41</v>
      </c>
      <c r="Y88">
        <f t="shared" si="34"/>
        <v>51</v>
      </c>
      <c r="Z88">
        <f t="shared" si="24"/>
        <v>32</v>
      </c>
      <c r="AA88">
        <v>1000000</v>
      </c>
      <c r="AB88">
        <f t="shared" si="35"/>
        <v>-23.7</v>
      </c>
      <c r="AC88" t="str">
        <f t="shared" si="36"/>
        <v>valid</v>
      </c>
      <c r="AE88" s="19" t="s">
        <v>110</v>
      </c>
      <c r="AF88" s="20">
        <v>3</v>
      </c>
      <c r="AG88" s="20">
        <v>1</v>
      </c>
      <c r="AH88" s="20">
        <v>41</v>
      </c>
      <c r="AI88" s="20">
        <v>57</v>
      </c>
      <c r="AJ88" s="20">
        <v>41</v>
      </c>
      <c r="AK88" s="20">
        <v>1000000</v>
      </c>
      <c r="AQ88">
        <f t="shared" si="21"/>
        <v>79</v>
      </c>
      <c r="AR88">
        <f t="shared" si="21"/>
        <v>45</v>
      </c>
      <c r="AS88">
        <f t="shared" si="21"/>
        <v>1</v>
      </c>
      <c r="AT88">
        <f t="shared" si="21"/>
        <v>25</v>
      </c>
      <c r="AU88">
        <f t="shared" si="20"/>
        <v>41</v>
      </c>
      <c r="AV88">
        <f t="shared" si="22"/>
        <v>1000000</v>
      </c>
      <c r="BB88" s="19" t="s">
        <v>110</v>
      </c>
      <c r="BC88" s="20">
        <v>79</v>
      </c>
      <c r="BD88" s="20">
        <v>45</v>
      </c>
      <c r="BE88" s="20">
        <v>1</v>
      </c>
      <c r="BF88" s="20">
        <v>25</v>
      </c>
      <c r="BG88" s="20">
        <v>41</v>
      </c>
      <c r="BH88" s="20">
        <v>1000000</v>
      </c>
      <c r="BR88" s="26">
        <v>2</v>
      </c>
      <c r="BS88" s="8">
        <f t="shared" si="23"/>
        <v>33.700000000000003</v>
      </c>
      <c r="BT88" s="8">
        <f t="shared" si="25"/>
        <v>65.125519831578458</v>
      </c>
      <c r="BU88" s="8">
        <f t="shared" si="26"/>
        <v>29.143323992525861</v>
      </c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9"/>
    </row>
    <row r="89" spans="1:91" ht="18.600000000000001" thickBot="1" x14ac:dyDescent="0.4">
      <c r="A89">
        <v>85</v>
      </c>
      <c r="B89">
        <f t="shared" si="19"/>
        <v>80</v>
      </c>
      <c r="C89">
        <f t="shared" si="27"/>
        <v>24.3</v>
      </c>
      <c r="D89">
        <f t="shared" si="28"/>
        <v>36.4</v>
      </c>
      <c r="E89">
        <f t="shared" si="37"/>
        <v>52.776257288039325</v>
      </c>
      <c r="F89" s="13">
        <f>AVERAGE($B$5:$B89)</f>
        <v>52.564705882352939</v>
      </c>
      <c r="G89" s="13">
        <f>AVERAGE($B90:$B$104)</f>
        <v>91.333333333333329</v>
      </c>
      <c r="H89" s="13">
        <f>MAX($B$5:$B89)</f>
        <v>99</v>
      </c>
      <c r="I89" s="13">
        <f>MAX($B90:$B$104)</f>
        <v>99</v>
      </c>
      <c r="J89" s="13">
        <f>MIN($B$5:$B89)</f>
        <v>20</v>
      </c>
      <c r="K89" s="13">
        <f>MIN($B90:$B$104)</f>
        <v>80</v>
      </c>
      <c r="L89" s="13">
        <f>STDEV($B$5:$B89)</f>
        <v>33.076191645676388</v>
      </c>
      <c r="M89" s="13">
        <f>STDEV($B90:$B$104)</f>
        <v>7.0169861933806912</v>
      </c>
      <c r="N89" s="13">
        <f>SLOPE($B$5:$B89,$A$5:$A89)</f>
        <v>1.1272620676177445</v>
      </c>
      <c r="O89" s="13">
        <f>SLOPE($B90:$B$104,$A90:$A$104)</f>
        <v>-0.15714285714285714</v>
      </c>
      <c r="P89" s="14">
        <f t="shared" si="29"/>
        <v>38.768627450980389</v>
      </c>
      <c r="Q89" s="14">
        <f t="shared" si="30"/>
        <v>0</v>
      </c>
      <c r="R89" s="14">
        <f t="shared" si="31"/>
        <v>60</v>
      </c>
      <c r="S89" s="14">
        <f t="shared" si="32"/>
        <v>26.059205452295696</v>
      </c>
      <c r="T89" s="14">
        <f t="shared" si="33"/>
        <v>1.2844049247606018</v>
      </c>
      <c r="V89">
        <f t="shared" si="34"/>
        <v>12</v>
      </c>
      <c r="W89">
        <f t="shared" si="34"/>
        <v>1</v>
      </c>
      <c r="X89">
        <f t="shared" si="34"/>
        <v>41</v>
      </c>
      <c r="Y89">
        <f t="shared" si="34"/>
        <v>53</v>
      </c>
      <c r="Z89">
        <f t="shared" si="24"/>
        <v>75</v>
      </c>
      <c r="AA89">
        <v>1000000</v>
      </c>
      <c r="AB89">
        <f t="shared" si="35"/>
        <v>24.3</v>
      </c>
      <c r="AC89" t="str">
        <f t="shared" si="36"/>
        <v>valid</v>
      </c>
      <c r="AE89" s="19" t="s">
        <v>111</v>
      </c>
      <c r="AF89" s="20">
        <v>5</v>
      </c>
      <c r="AG89" s="20">
        <v>1</v>
      </c>
      <c r="AH89" s="20">
        <v>41</v>
      </c>
      <c r="AI89" s="20">
        <v>58</v>
      </c>
      <c r="AJ89" s="20">
        <v>80</v>
      </c>
      <c r="AK89" s="20">
        <v>1000000</v>
      </c>
      <c r="AQ89">
        <f t="shared" si="21"/>
        <v>77</v>
      </c>
      <c r="AR89">
        <f t="shared" si="21"/>
        <v>45</v>
      </c>
      <c r="AS89">
        <f t="shared" si="21"/>
        <v>1</v>
      </c>
      <c r="AT89">
        <f t="shared" si="21"/>
        <v>24</v>
      </c>
      <c r="AU89">
        <f t="shared" si="20"/>
        <v>2</v>
      </c>
      <c r="AV89">
        <f t="shared" si="22"/>
        <v>1000000</v>
      </c>
      <c r="BB89" s="19" t="s">
        <v>111</v>
      </c>
      <c r="BC89" s="20">
        <v>77</v>
      </c>
      <c r="BD89" s="20">
        <v>45</v>
      </c>
      <c r="BE89" s="20">
        <v>1</v>
      </c>
      <c r="BF89" s="20">
        <v>24</v>
      </c>
      <c r="BG89" s="20">
        <v>2</v>
      </c>
      <c r="BH89" s="20">
        <v>1000000</v>
      </c>
      <c r="BR89" s="26">
        <v>3</v>
      </c>
      <c r="BS89" s="8">
        <f t="shared" si="23"/>
        <v>7.7</v>
      </c>
      <c r="BT89" s="8">
        <f t="shared" si="25"/>
        <v>31.895663237081841</v>
      </c>
      <c r="BU89" s="8">
        <f t="shared" si="26"/>
        <v>17.776388834631177</v>
      </c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9"/>
    </row>
    <row r="90" spans="1:91" ht="18.600000000000001" thickBot="1" x14ac:dyDescent="0.4">
      <c r="A90">
        <v>86</v>
      </c>
      <c r="B90">
        <f t="shared" si="19"/>
        <v>98</v>
      </c>
      <c r="C90">
        <f t="shared" si="27"/>
        <v>0.3</v>
      </c>
      <c r="D90">
        <f t="shared" si="28"/>
        <v>29.2</v>
      </c>
      <c r="E90">
        <f t="shared" si="37"/>
        <v>49.959983987186988</v>
      </c>
      <c r="F90" s="13">
        <f>AVERAGE($B$5:$B90)</f>
        <v>53.093023255813954</v>
      </c>
      <c r="G90" s="13">
        <f>AVERAGE($B91:$B$104)</f>
        <v>90.857142857142861</v>
      </c>
      <c r="H90" s="13">
        <f>MAX($B$5:$B90)</f>
        <v>99</v>
      </c>
      <c r="I90" s="13">
        <f>MAX($B91:$B$104)</f>
        <v>99</v>
      </c>
      <c r="J90" s="13">
        <f>MIN($B$5:$B90)</f>
        <v>20</v>
      </c>
      <c r="K90" s="13">
        <f>MIN($B91:$B$104)</f>
        <v>80</v>
      </c>
      <c r="L90" s="13">
        <f>STDEV($B$5:$B90)</f>
        <v>33.24406286028043</v>
      </c>
      <c r="M90" s="13">
        <f>STDEV($B91:$B$104)</f>
        <v>7.0258549204091416</v>
      </c>
      <c r="N90" s="13">
        <f>SLOPE($B$5:$B90,$A$5:$A90)</f>
        <v>1.1248266427661682</v>
      </c>
      <c r="O90" s="13">
        <f>SLOPE($B91:$B$104,$A91:$A$104)</f>
        <v>2.6373626373626374E-2</v>
      </c>
      <c r="P90" s="14">
        <f t="shared" si="29"/>
        <v>37.764119601328908</v>
      </c>
      <c r="Q90" s="14">
        <f t="shared" si="30"/>
        <v>0</v>
      </c>
      <c r="R90" s="14">
        <f t="shared" si="31"/>
        <v>60</v>
      </c>
      <c r="S90" s="14">
        <f t="shared" si="32"/>
        <v>26.218207939871288</v>
      </c>
      <c r="T90" s="14">
        <f t="shared" si="33"/>
        <v>1.0984530163925419</v>
      </c>
      <c r="V90">
        <f t="shared" si="34"/>
        <v>6</v>
      </c>
      <c r="W90">
        <f t="shared" si="34"/>
        <v>1</v>
      </c>
      <c r="X90">
        <f t="shared" si="34"/>
        <v>41</v>
      </c>
      <c r="Y90">
        <f t="shared" si="34"/>
        <v>54</v>
      </c>
      <c r="Z90">
        <f t="shared" si="24"/>
        <v>44</v>
      </c>
      <c r="AA90">
        <v>1000000</v>
      </c>
      <c r="AB90">
        <f t="shared" si="35"/>
        <v>0.3</v>
      </c>
      <c r="AC90" t="str">
        <f t="shared" si="36"/>
        <v>valid</v>
      </c>
      <c r="AE90" s="19" t="s">
        <v>112</v>
      </c>
      <c r="AF90" s="20">
        <v>1</v>
      </c>
      <c r="AG90" s="20">
        <v>1</v>
      </c>
      <c r="AH90" s="20">
        <v>41</v>
      </c>
      <c r="AI90" s="20">
        <v>60</v>
      </c>
      <c r="AJ90" s="20">
        <v>56</v>
      </c>
      <c r="AK90" s="20">
        <v>1000000</v>
      </c>
      <c r="AQ90">
        <f t="shared" si="21"/>
        <v>81</v>
      </c>
      <c r="AR90">
        <f t="shared" si="21"/>
        <v>45</v>
      </c>
      <c r="AS90">
        <f t="shared" si="21"/>
        <v>1</v>
      </c>
      <c r="AT90">
        <f t="shared" si="21"/>
        <v>22</v>
      </c>
      <c r="AU90">
        <f t="shared" si="20"/>
        <v>26</v>
      </c>
      <c r="AV90">
        <f t="shared" si="22"/>
        <v>1000000</v>
      </c>
      <c r="BB90" s="19" t="s">
        <v>112</v>
      </c>
      <c r="BC90" s="20">
        <v>81</v>
      </c>
      <c r="BD90" s="20">
        <v>45</v>
      </c>
      <c r="BE90" s="20">
        <v>1</v>
      </c>
      <c r="BF90" s="20">
        <v>22</v>
      </c>
      <c r="BG90" s="20">
        <v>26</v>
      </c>
      <c r="BH90" s="20">
        <v>1000000</v>
      </c>
      <c r="BR90" s="26">
        <v>3</v>
      </c>
      <c r="BS90" s="8">
        <f t="shared" si="23"/>
        <v>-34.299999999999997</v>
      </c>
      <c r="BT90" s="8">
        <f t="shared" si="25"/>
        <v>68.624582573108043</v>
      </c>
      <c r="BU90" s="8">
        <f t="shared" si="26"/>
        <v>34.312291286554057</v>
      </c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9"/>
    </row>
    <row r="91" spans="1:91" ht="18.600000000000001" thickBot="1" x14ac:dyDescent="0.35">
      <c r="A91">
        <v>87</v>
      </c>
      <c r="B91">
        <f t="shared" si="19"/>
        <v>98</v>
      </c>
      <c r="C91">
        <f t="shared" si="27"/>
        <v>-33.700000000000003</v>
      </c>
      <c r="D91">
        <f t="shared" si="28"/>
        <v>23.4</v>
      </c>
      <c r="E91">
        <f t="shared" si="37"/>
        <v>65.125519831578458</v>
      </c>
      <c r="F91" s="13">
        <f>AVERAGE($B$5:$B91)</f>
        <v>53.609195402298852</v>
      </c>
      <c r="G91" s="13">
        <f>AVERAGE($B92:$B$104)</f>
        <v>90.307692307692307</v>
      </c>
      <c r="H91" s="13">
        <f>MAX($B$5:$B91)</f>
        <v>99</v>
      </c>
      <c r="I91" s="13">
        <f>MAX($B92:$B$104)</f>
        <v>99</v>
      </c>
      <c r="J91" s="13">
        <f>MIN($B$5:$B91)</f>
        <v>20</v>
      </c>
      <c r="K91" s="13">
        <f>MIN($B92:$B$104)</f>
        <v>80</v>
      </c>
      <c r="L91" s="13">
        <f>STDEV($B$5:$B91)</f>
        <v>33.399051762698598</v>
      </c>
      <c r="M91" s="13">
        <f>STDEV($B92:$B$104)</f>
        <v>6.9926701550577866</v>
      </c>
      <c r="N91" s="13">
        <f>SLOPE($B$5:$B91,$A$5:$A91)</f>
        <v>1.1216738353867464</v>
      </c>
      <c r="O91" s="13">
        <f>SLOPE($B92:$B$104,$A92:$A$104)</f>
        <v>0.30769230769230771</v>
      </c>
      <c r="P91" s="14">
        <f t="shared" si="29"/>
        <v>36.698496905393455</v>
      </c>
      <c r="Q91" s="14">
        <f t="shared" si="30"/>
        <v>0</v>
      </c>
      <c r="R91" s="14">
        <f t="shared" si="31"/>
        <v>60</v>
      </c>
      <c r="S91" s="14">
        <f t="shared" si="32"/>
        <v>26.40638160764081</v>
      </c>
      <c r="T91" s="14">
        <f t="shared" si="33"/>
        <v>0.81398152769443866</v>
      </c>
      <c r="V91">
        <f t="shared" si="34"/>
        <v>2</v>
      </c>
      <c r="W91">
        <f t="shared" si="34"/>
        <v>1</v>
      </c>
      <c r="X91">
        <f t="shared" si="34"/>
        <v>41</v>
      </c>
      <c r="Y91">
        <f t="shared" si="34"/>
        <v>56</v>
      </c>
      <c r="Z91">
        <f t="shared" si="24"/>
        <v>17</v>
      </c>
      <c r="AA91">
        <v>1000000</v>
      </c>
      <c r="AB91">
        <f t="shared" si="35"/>
        <v>-33.700000000000003</v>
      </c>
      <c r="AC91" t="str">
        <f t="shared" si="36"/>
        <v>valid</v>
      </c>
      <c r="AE91" s="15"/>
      <c r="BB91" s="15"/>
      <c r="BR91" s="7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9"/>
    </row>
    <row r="92" spans="1:91" ht="15" thickBot="1" x14ac:dyDescent="0.35">
      <c r="A92">
        <v>88</v>
      </c>
      <c r="B92">
        <f t="shared" si="19"/>
        <v>82</v>
      </c>
      <c r="C92">
        <f t="shared" si="27"/>
        <v>-7.7</v>
      </c>
      <c r="D92">
        <f t="shared" si="28"/>
        <v>28.6</v>
      </c>
      <c r="E92">
        <f t="shared" si="37"/>
        <v>31.895663237081841</v>
      </c>
      <c r="F92" s="13">
        <f>AVERAGE($B$5:$B92)</f>
        <v>53.93181818181818</v>
      </c>
      <c r="G92" s="13">
        <f>AVERAGE($B93:$B$104)</f>
        <v>91</v>
      </c>
      <c r="H92" s="13">
        <f>MAX($B$5:$B92)</f>
        <v>99</v>
      </c>
      <c r="I92" s="13">
        <f>MAX($B93:$B$104)</f>
        <v>99</v>
      </c>
      <c r="J92" s="13">
        <f>MIN($B$5:$B92)</f>
        <v>20</v>
      </c>
      <c r="K92" s="13">
        <f>MIN($B93:$B$104)</f>
        <v>80</v>
      </c>
      <c r="L92" s="13">
        <f>STDEV($B$5:$B92)</f>
        <v>33.344180575707853</v>
      </c>
      <c r="M92" s="13">
        <f>STDEV($B93:$B$104)</f>
        <v>6.8224229233795342</v>
      </c>
      <c r="N92" s="13">
        <f>SLOPE($B$5:$B92,$A$5:$A92)</f>
        <v>1.1056144552851255</v>
      </c>
      <c r="O92" s="13">
        <f>SLOPE($B93:$B$104,$A93:$A$104)</f>
        <v>1.3986013986013986E-2</v>
      </c>
      <c r="P92" s="14">
        <f t="shared" si="29"/>
        <v>37.06818181818182</v>
      </c>
      <c r="Q92" s="14">
        <f t="shared" si="30"/>
        <v>0</v>
      </c>
      <c r="R92" s="14">
        <f t="shared" si="31"/>
        <v>60</v>
      </c>
      <c r="S92" s="14">
        <f t="shared" si="32"/>
        <v>26.521757652328318</v>
      </c>
      <c r="T92" s="14">
        <f t="shared" si="33"/>
        <v>1.0916284412991115</v>
      </c>
      <c r="V92">
        <f t="shared" si="34"/>
        <v>3</v>
      </c>
      <c r="W92">
        <f t="shared" si="34"/>
        <v>1</v>
      </c>
      <c r="X92">
        <f t="shared" si="34"/>
        <v>41</v>
      </c>
      <c r="Y92">
        <f t="shared" si="34"/>
        <v>57</v>
      </c>
      <c r="Z92">
        <f t="shared" si="24"/>
        <v>41</v>
      </c>
      <c r="AA92">
        <v>1000000</v>
      </c>
      <c r="AB92">
        <f t="shared" si="35"/>
        <v>-7.7</v>
      </c>
      <c r="AC92" t="str">
        <f t="shared" si="36"/>
        <v>valid</v>
      </c>
      <c r="AE92" s="19" t="s">
        <v>113</v>
      </c>
      <c r="AF92" s="19" t="s">
        <v>26</v>
      </c>
      <c r="AG92" s="19" t="s">
        <v>27</v>
      </c>
      <c r="AH92" s="19" t="s">
        <v>28</v>
      </c>
      <c r="AI92" s="19" t="s">
        <v>29</v>
      </c>
      <c r="AJ92" s="19" t="s">
        <v>30</v>
      </c>
      <c r="BB92" s="19" t="s">
        <v>113</v>
      </c>
      <c r="BC92" s="19" t="s">
        <v>26</v>
      </c>
      <c r="BD92" s="19" t="s">
        <v>27</v>
      </c>
      <c r="BE92" s="19" t="s">
        <v>28</v>
      </c>
      <c r="BF92" s="19" t="s">
        <v>29</v>
      </c>
      <c r="BG92" s="19" t="s">
        <v>30</v>
      </c>
      <c r="BR92" s="7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9"/>
    </row>
    <row r="93" spans="1:91" ht="20.399999999999999" thickBot="1" x14ac:dyDescent="0.35">
      <c r="A93">
        <v>89</v>
      </c>
      <c r="B93">
        <f t="shared" si="19"/>
        <v>84</v>
      </c>
      <c r="C93">
        <f t="shared" si="27"/>
        <v>34.299999999999997</v>
      </c>
      <c r="D93">
        <f t="shared" si="28"/>
        <v>37</v>
      </c>
      <c r="E93">
        <f t="shared" si="37"/>
        <v>68.624582573108043</v>
      </c>
      <c r="F93" s="13">
        <f>AVERAGE($B$5:$B93)</f>
        <v>54.269662921348313</v>
      </c>
      <c r="G93" s="13">
        <f>AVERAGE($B94:$B$104)</f>
        <v>91.63636363636364</v>
      </c>
      <c r="H93" s="13">
        <f>MAX($B$5:$B93)</f>
        <v>99</v>
      </c>
      <c r="I93" s="13">
        <f>MAX($B94:$B$104)</f>
        <v>99</v>
      </c>
      <c r="J93" s="13">
        <f>MIN($B$5:$B93)</f>
        <v>20</v>
      </c>
      <c r="K93" s="13">
        <f>MIN($B94:$B$104)</f>
        <v>80</v>
      </c>
      <c r="L93" s="13">
        <f>STDEV($B$5:$B93)</f>
        <v>33.307030395229219</v>
      </c>
      <c r="M93" s="13">
        <f>STDEV($B94:$B$104)</f>
        <v>6.7715984416196333</v>
      </c>
      <c r="N93" s="13">
        <f>SLOPE($B$5:$B93,$A$5:$A93)</f>
        <v>1.0912836227442968</v>
      </c>
      <c r="O93" s="13">
        <f>SLOPE($B94:$B$104,$A94:$A$104)</f>
        <v>-0.36363636363636365</v>
      </c>
      <c r="P93" s="14">
        <f t="shared" si="29"/>
        <v>37.366700715015327</v>
      </c>
      <c r="Q93" s="14">
        <f t="shared" si="30"/>
        <v>0</v>
      </c>
      <c r="R93" s="14">
        <f t="shared" si="31"/>
        <v>60</v>
      </c>
      <c r="S93" s="14">
        <f t="shared" si="32"/>
        <v>26.535431953609585</v>
      </c>
      <c r="T93" s="14">
        <f t="shared" si="33"/>
        <v>1.4549199863806606</v>
      </c>
      <c r="V93">
        <f t="shared" si="34"/>
        <v>5</v>
      </c>
      <c r="W93">
        <f t="shared" si="34"/>
        <v>1</v>
      </c>
      <c r="X93">
        <f t="shared" si="34"/>
        <v>41</v>
      </c>
      <c r="Y93">
        <f t="shared" si="34"/>
        <v>58</v>
      </c>
      <c r="Z93">
        <f t="shared" si="24"/>
        <v>80</v>
      </c>
      <c r="AA93">
        <v>1000000</v>
      </c>
      <c r="AB93">
        <f t="shared" si="35"/>
        <v>34.299999999999997</v>
      </c>
      <c r="AC93" t="str">
        <f t="shared" si="36"/>
        <v>valid</v>
      </c>
      <c r="AE93" s="19" t="s">
        <v>114</v>
      </c>
      <c r="AF93" s="20" t="s">
        <v>991</v>
      </c>
      <c r="AG93" s="20" t="s">
        <v>116</v>
      </c>
      <c r="AH93" s="20" t="s">
        <v>992</v>
      </c>
      <c r="AI93" s="20" t="s">
        <v>993</v>
      </c>
      <c r="AJ93" s="20" t="s">
        <v>994</v>
      </c>
      <c r="BB93" s="19" t="s">
        <v>114</v>
      </c>
      <c r="BC93" s="20" t="s">
        <v>1416</v>
      </c>
      <c r="BD93" s="20" t="s">
        <v>116</v>
      </c>
      <c r="BE93" s="20" t="s">
        <v>1417</v>
      </c>
      <c r="BF93" s="20" t="s">
        <v>1418</v>
      </c>
      <c r="BG93" s="20" t="s">
        <v>1419</v>
      </c>
      <c r="BR93" s="7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9"/>
    </row>
    <row r="94" spans="1:91" ht="20.399999999999999" thickBot="1" x14ac:dyDescent="0.35">
      <c r="A94">
        <v>90</v>
      </c>
      <c r="B94">
        <f t="shared" si="19"/>
        <v>98</v>
      </c>
      <c r="C94">
        <f t="shared" si="27"/>
        <v>0.3</v>
      </c>
      <c r="D94">
        <f t="shared" si="28"/>
        <v>31.8</v>
      </c>
      <c r="E94">
        <f t="shared" si="37"/>
        <v>42.394968254892689</v>
      </c>
      <c r="F94" s="13">
        <f>AVERAGE($B$5:$B94)</f>
        <v>54.755555555555553</v>
      </c>
      <c r="G94" s="13">
        <f>AVERAGE($B95:$B$104)</f>
        <v>91</v>
      </c>
      <c r="H94" s="13">
        <f>MAX($B$5:$B94)</f>
        <v>99</v>
      </c>
      <c r="I94" s="13">
        <f>MAX($B95:$B$104)</f>
        <v>99</v>
      </c>
      <c r="J94" s="13">
        <f>MIN($B$5:$B94)</f>
        <v>20</v>
      </c>
      <c r="K94" s="13">
        <f>MIN($B95:$B$104)</f>
        <v>80</v>
      </c>
      <c r="L94" s="13">
        <f>STDEV($B$5:$B94)</f>
        <v>33.438627703923466</v>
      </c>
      <c r="M94" s="13">
        <f>STDEV($B95:$B$104)</f>
        <v>6.7823299831252681</v>
      </c>
      <c r="N94" s="13">
        <f>SLOPE($B$5:$B94,$A$5:$A94)</f>
        <v>1.0873441165575994</v>
      </c>
      <c r="O94" s="13">
        <f>SLOPE($B95:$B$104,$A95:$A$104)</f>
        <v>-6.0606060606060608E-2</v>
      </c>
      <c r="P94" s="14">
        <f t="shared" si="29"/>
        <v>36.244444444444447</v>
      </c>
      <c r="Q94" s="14">
        <f t="shared" si="30"/>
        <v>0</v>
      </c>
      <c r="R94" s="14">
        <f t="shared" si="31"/>
        <v>60</v>
      </c>
      <c r="S94" s="14">
        <f t="shared" si="32"/>
        <v>26.656297720798197</v>
      </c>
      <c r="T94" s="14">
        <f t="shared" si="33"/>
        <v>1.14795017716366</v>
      </c>
      <c r="V94">
        <f t="shared" si="34"/>
        <v>1</v>
      </c>
      <c r="W94">
        <f t="shared" si="34"/>
        <v>1</v>
      </c>
      <c r="X94">
        <f t="shared" si="34"/>
        <v>41</v>
      </c>
      <c r="Y94">
        <f t="shared" si="34"/>
        <v>60</v>
      </c>
      <c r="Z94">
        <f t="shared" si="24"/>
        <v>56</v>
      </c>
      <c r="AA94">
        <v>1000000</v>
      </c>
      <c r="AB94">
        <f t="shared" si="35"/>
        <v>0.3</v>
      </c>
      <c r="AC94" t="str">
        <f t="shared" si="36"/>
        <v>valid</v>
      </c>
      <c r="AE94" s="19" t="s">
        <v>120</v>
      </c>
      <c r="AF94" s="20" t="s">
        <v>995</v>
      </c>
      <c r="AG94" s="20" t="s">
        <v>122</v>
      </c>
      <c r="AH94" s="20" t="s">
        <v>996</v>
      </c>
      <c r="AI94" s="20" t="s">
        <v>997</v>
      </c>
      <c r="AJ94" s="20" t="s">
        <v>998</v>
      </c>
      <c r="BB94" s="19" t="s">
        <v>120</v>
      </c>
      <c r="BC94" s="20" t="s">
        <v>1420</v>
      </c>
      <c r="BD94" s="20" t="s">
        <v>122</v>
      </c>
      <c r="BE94" s="20" t="s">
        <v>1421</v>
      </c>
      <c r="BF94" s="20" t="s">
        <v>1422</v>
      </c>
      <c r="BG94" s="20" t="s">
        <v>1423</v>
      </c>
      <c r="BR94" s="7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9"/>
    </row>
    <row r="95" spans="1:91" ht="20.399999999999999" thickBot="1" x14ac:dyDescent="0.35">
      <c r="A95">
        <v>91</v>
      </c>
      <c r="B95">
        <f t="shared" si="19"/>
        <v>94</v>
      </c>
      <c r="P95" s="14">
        <f t="shared" si="29"/>
        <v>0</v>
      </c>
      <c r="Q95" s="14">
        <f t="shared" si="30"/>
        <v>0</v>
      </c>
      <c r="R95" s="14">
        <f t="shared" si="31"/>
        <v>0</v>
      </c>
      <c r="S95" s="14">
        <f t="shared" si="32"/>
        <v>0</v>
      </c>
      <c r="T95" s="14">
        <f t="shared" si="33"/>
        <v>0</v>
      </c>
      <c r="AE95" s="19" t="s">
        <v>126</v>
      </c>
      <c r="AF95" s="20" t="s">
        <v>999</v>
      </c>
      <c r="AG95" s="20" t="s">
        <v>128</v>
      </c>
      <c r="AH95" s="20" t="s">
        <v>1000</v>
      </c>
      <c r="AI95" s="20" t="s">
        <v>1001</v>
      </c>
      <c r="AJ95" s="20" t="s">
        <v>1002</v>
      </c>
      <c r="BB95" s="19" t="s">
        <v>126</v>
      </c>
      <c r="BC95" s="20" t="s">
        <v>1424</v>
      </c>
      <c r="BD95" s="20" t="s">
        <v>128</v>
      </c>
      <c r="BE95" s="20" t="s">
        <v>1425</v>
      </c>
      <c r="BF95" s="20" t="s">
        <v>1426</v>
      </c>
      <c r="BG95" s="20" t="s">
        <v>1427</v>
      </c>
      <c r="BR95" s="7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9"/>
    </row>
    <row r="96" spans="1:91" ht="20.399999999999999" thickBot="1" x14ac:dyDescent="0.35">
      <c r="A96">
        <v>92</v>
      </c>
      <c r="B96">
        <f t="shared" si="19"/>
        <v>93</v>
      </c>
      <c r="P96" s="14">
        <f t="shared" si="29"/>
        <v>0</v>
      </c>
      <c r="Q96" s="14">
        <f t="shared" si="30"/>
        <v>0</v>
      </c>
      <c r="R96" s="14">
        <f t="shared" si="31"/>
        <v>0</v>
      </c>
      <c r="S96" s="14">
        <f t="shared" si="32"/>
        <v>0</v>
      </c>
      <c r="T96" s="14">
        <f t="shared" si="33"/>
        <v>0</v>
      </c>
      <c r="AE96" s="19" t="s">
        <v>132</v>
      </c>
      <c r="AF96" s="20" t="s">
        <v>1003</v>
      </c>
      <c r="AG96" s="20" t="s">
        <v>134</v>
      </c>
      <c r="AH96" s="20" t="s">
        <v>1004</v>
      </c>
      <c r="AI96" s="20" t="s">
        <v>1005</v>
      </c>
      <c r="AJ96" s="20" t="s">
        <v>1006</v>
      </c>
      <c r="BB96" s="19" t="s">
        <v>132</v>
      </c>
      <c r="BC96" s="20" t="s">
        <v>1428</v>
      </c>
      <c r="BD96" s="20" t="s">
        <v>134</v>
      </c>
      <c r="BE96" s="20" t="s">
        <v>1429</v>
      </c>
      <c r="BF96" s="20" t="s">
        <v>1430</v>
      </c>
      <c r="BG96" s="20" t="s">
        <v>1431</v>
      </c>
      <c r="BR96" s="7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9"/>
    </row>
    <row r="97" spans="1:91" ht="20.399999999999999" thickBot="1" x14ac:dyDescent="0.35">
      <c r="A97">
        <v>93</v>
      </c>
      <c r="B97">
        <f t="shared" si="19"/>
        <v>89</v>
      </c>
      <c r="P97" s="14">
        <f t="shared" si="29"/>
        <v>0</v>
      </c>
      <c r="Q97" s="14">
        <f t="shared" si="30"/>
        <v>0</v>
      </c>
      <c r="R97" s="14">
        <f t="shared" si="31"/>
        <v>0</v>
      </c>
      <c r="S97" s="14">
        <f t="shared" si="32"/>
        <v>0</v>
      </c>
      <c r="T97" s="14">
        <f t="shared" si="33"/>
        <v>0</v>
      </c>
      <c r="AE97" s="19" t="s">
        <v>138</v>
      </c>
      <c r="AF97" s="20" t="s">
        <v>1007</v>
      </c>
      <c r="AG97" s="20" t="s">
        <v>140</v>
      </c>
      <c r="AH97" s="20" t="s">
        <v>1008</v>
      </c>
      <c r="AI97" s="20" t="s">
        <v>1009</v>
      </c>
      <c r="AJ97" s="20" t="s">
        <v>1010</v>
      </c>
      <c r="BB97" s="19" t="s">
        <v>138</v>
      </c>
      <c r="BC97" s="20" t="s">
        <v>1432</v>
      </c>
      <c r="BD97" s="20" t="s">
        <v>140</v>
      </c>
      <c r="BE97" s="20" t="s">
        <v>1433</v>
      </c>
      <c r="BF97" s="20" t="s">
        <v>1434</v>
      </c>
      <c r="BG97" s="20" t="s">
        <v>1435</v>
      </c>
      <c r="BR97" s="7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9"/>
    </row>
    <row r="98" spans="1:91" ht="20.399999999999999" thickBot="1" x14ac:dyDescent="0.35">
      <c r="A98">
        <v>94</v>
      </c>
      <c r="B98">
        <f t="shared" si="19"/>
        <v>80</v>
      </c>
      <c r="P98" s="14">
        <f t="shared" si="29"/>
        <v>0</v>
      </c>
      <c r="Q98" s="14">
        <f t="shared" si="30"/>
        <v>0</v>
      </c>
      <c r="R98" s="14">
        <f t="shared" si="31"/>
        <v>0</v>
      </c>
      <c r="S98" s="14">
        <f t="shared" si="32"/>
        <v>0</v>
      </c>
      <c r="T98" s="14">
        <f t="shared" si="33"/>
        <v>0</v>
      </c>
      <c r="AE98" s="19" t="s">
        <v>144</v>
      </c>
      <c r="AF98" s="20" t="s">
        <v>1011</v>
      </c>
      <c r="AG98" s="20" t="s">
        <v>146</v>
      </c>
      <c r="AH98" s="20" t="s">
        <v>146</v>
      </c>
      <c r="AI98" s="20" t="s">
        <v>1012</v>
      </c>
      <c r="AJ98" s="20" t="s">
        <v>1013</v>
      </c>
      <c r="BB98" s="19" t="s">
        <v>144</v>
      </c>
      <c r="BC98" s="20" t="s">
        <v>1436</v>
      </c>
      <c r="BD98" s="20" t="s">
        <v>146</v>
      </c>
      <c r="BE98" s="20" t="s">
        <v>146</v>
      </c>
      <c r="BF98" s="20" t="s">
        <v>1437</v>
      </c>
      <c r="BG98" s="20" t="s">
        <v>1438</v>
      </c>
      <c r="BR98" s="7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9"/>
    </row>
    <row r="99" spans="1:91" ht="20.399999999999999" thickBot="1" x14ac:dyDescent="0.35">
      <c r="A99">
        <v>95</v>
      </c>
      <c r="B99">
        <f t="shared" si="19"/>
        <v>96</v>
      </c>
      <c r="P99" s="14">
        <f t="shared" si="29"/>
        <v>0</v>
      </c>
      <c r="Q99" s="14">
        <f t="shared" si="30"/>
        <v>0</v>
      </c>
      <c r="R99" s="14">
        <f t="shared" si="31"/>
        <v>0</v>
      </c>
      <c r="S99" s="14">
        <f t="shared" si="32"/>
        <v>0</v>
      </c>
      <c r="T99" s="14">
        <f t="shared" si="33"/>
        <v>0</v>
      </c>
      <c r="AE99" s="19" t="s">
        <v>150</v>
      </c>
      <c r="AF99" s="20" t="s">
        <v>1014</v>
      </c>
      <c r="AG99" s="20" t="s">
        <v>152</v>
      </c>
      <c r="AH99" s="20" t="s">
        <v>152</v>
      </c>
      <c r="AI99" s="20" t="s">
        <v>1015</v>
      </c>
      <c r="AJ99" s="20" t="s">
        <v>1016</v>
      </c>
      <c r="BB99" s="19" t="s">
        <v>150</v>
      </c>
      <c r="BC99" s="20" t="s">
        <v>1439</v>
      </c>
      <c r="BD99" s="20" t="s">
        <v>152</v>
      </c>
      <c r="BE99" s="20" t="s">
        <v>152</v>
      </c>
      <c r="BF99" s="20" t="s">
        <v>1440</v>
      </c>
      <c r="BG99" s="20" t="s">
        <v>1441</v>
      </c>
      <c r="BR99" s="7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9"/>
    </row>
    <row r="100" spans="1:91" ht="20.399999999999999" thickBot="1" x14ac:dyDescent="0.35">
      <c r="A100">
        <v>96</v>
      </c>
      <c r="B100">
        <f t="shared" si="19"/>
        <v>87</v>
      </c>
      <c r="P100" s="14">
        <f t="shared" si="29"/>
        <v>0</v>
      </c>
      <c r="Q100" s="14">
        <f t="shared" si="30"/>
        <v>0</v>
      </c>
      <c r="R100" s="14">
        <f t="shared" si="31"/>
        <v>0</v>
      </c>
      <c r="S100" s="14">
        <f t="shared" si="32"/>
        <v>0</v>
      </c>
      <c r="T100" s="14">
        <f t="shared" si="33"/>
        <v>0</v>
      </c>
      <c r="AE100" s="19" t="s">
        <v>156</v>
      </c>
      <c r="AF100" s="20" t="s">
        <v>1017</v>
      </c>
      <c r="AG100" s="20" t="s">
        <v>158</v>
      </c>
      <c r="AH100" s="20" t="s">
        <v>158</v>
      </c>
      <c r="AI100" s="20" t="s">
        <v>1018</v>
      </c>
      <c r="AJ100" s="20" t="s">
        <v>1019</v>
      </c>
      <c r="BB100" s="19" t="s">
        <v>156</v>
      </c>
      <c r="BC100" s="20" t="s">
        <v>1442</v>
      </c>
      <c r="BD100" s="20" t="s">
        <v>158</v>
      </c>
      <c r="BE100" s="20" t="s">
        <v>158</v>
      </c>
      <c r="BF100" s="20" t="s">
        <v>1443</v>
      </c>
      <c r="BG100" s="20" t="s">
        <v>1444</v>
      </c>
      <c r="BR100" s="10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2"/>
    </row>
    <row r="101" spans="1:91" ht="20.399999999999999" thickBot="1" x14ac:dyDescent="0.35">
      <c r="A101">
        <v>97</v>
      </c>
      <c r="B101">
        <f t="shared" si="19"/>
        <v>96</v>
      </c>
      <c r="P101" s="14">
        <f t="shared" si="29"/>
        <v>0</v>
      </c>
      <c r="Q101" s="14">
        <f t="shared" si="30"/>
        <v>0</v>
      </c>
      <c r="R101" s="14">
        <f t="shared" si="31"/>
        <v>0</v>
      </c>
      <c r="S101" s="14">
        <f t="shared" si="32"/>
        <v>0</v>
      </c>
      <c r="T101" s="14">
        <f t="shared" si="33"/>
        <v>0</v>
      </c>
      <c r="AE101" s="19" t="s">
        <v>162</v>
      </c>
      <c r="AF101" s="20" t="s">
        <v>1020</v>
      </c>
      <c r="AG101" s="20" t="s">
        <v>164</v>
      </c>
      <c r="AH101" s="20" t="s">
        <v>164</v>
      </c>
      <c r="AI101" s="20" t="s">
        <v>1021</v>
      </c>
      <c r="AJ101" s="20" t="s">
        <v>1022</v>
      </c>
      <c r="BB101" s="19" t="s">
        <v>162</v>
      </c>
      <c r="BC101" s="20" t="s">
        <v>1445</v>
      </c>
      <c r="BD101" s="20" t="s">
        <v>164</v>
      </c>
      <c r="BE101" s="20" t="s">
        <v>164</v>
      </c>
      <c r="BF101" s="20" t="s">
        <v>1446</v>
      </c>
      <c r="BG101" s="20" t="s">
        <v>1447</v>
      </c>
    </row>
    <row r="102" spans="1:91" ht="20.399999999999999" thickBot="1" x14ac:dyDescent="0.35">
      <c r="A102">
        <v>98</v>
      </c>
      <c r="B102">
        <f t="shared" si="19"/>
        <v>96</v>
      </c>
      <c r="P102" s="14">
        <f t="shared" si="29"/>
        <v>0</v>
      </c>
      <c r="Q102" s="14">
        <f t="shared" si="30"/>
        <v>0</v>
      </c>
      <c r="R102" s="14">
        <f t="shared" si="31"/>
        <v>0</v>
      </c>
      <c r="S102" s="14">
        <f t="shared" si="32"/>
        <v>0</v>
      </c>
      <c r="T102" s="14">
        <f t="shared" si="33"/>
        <v>0</v>
      </c>
      <c r="AE102" s="19" t="s">
        <v>168</v>
      </c>
      <c r="AF102" s="20" t="s">
        <v>1023</v>
      </c>
      <c r="AG102" s="20" t="s">
        <v>170</v>
      </c>
      <c r="AH102" s="20" t="s">
        <v>170</v>
      </c>
      <c r="AI102" s="20" t="s">
        <v>1024</v>
      </c>
      <c r="AJ102" s="20" t="s">
        <v>1025</v>
      </c>
      <c r="BB102" s="19" t="s">
        <v>168</v>
      </c>
      <c r="BC102" s="20" t="s">
        <v>1448</v>
      </c>
      <c r="BD102" s="20" t="s">
        <v>170</v>
      </c>
      <c r="BE102" s="20" t="s">
        <v>170</v>
      </c>
      <c r="BF102" s="20" t="s">
        <v>1449</v>
      </c>
      <c r="BG102" s="20" t="s">
        <v>1450</v>
      </c>
    </row>
    <row r="103" spans="1:91" ht="20.399999999999999" thickBot="1" x14ac:dyDescent="0.35">
      <c r="A103">
        <v>99</v>
      </c>
      <c r="B103">
        <f t="shared" si="19"/>
        <v>99</v>
      </c>
      <c r="P103" s="14">
        <f t="shared" si="29"/>
        <v>0</v>
      </c>
      <c r="Q103" s="14">
        <f t="shared" si="30"/>
        <v>0</v>
      </c>
      <c r="R103" s="14">
        <f t="shared" si="31"/>
        <v>0</v>
      </c>
      <c r="S103" s="14">
        <f t="shared" si="32"/>
        <v>0</v>
      </c>
      <c r="T103" s="14">
        <f t="shared" si="33"/>
        <v>0</v>
      </c>
      <c r="AE103" s="19" t="s">
        <v>174</v>
      </c>
      <c r="AF103" s="20" t="s">
        <v>1026</v>
      </c>
      <c r="AG103" s="20" t="s">
        <v>176</v>
      </c>
      <c r="AH103" s="20" t="s">
        <v>176</v>
      </c>
      <c r="AI103" s="20" t="s">
        <v>1027</v>
      </c>
      <c r="AJ103" s="20" t="s">
        <v>1028</v>
      </c>
      <c r="BB103" s="19" t="s">
        <v>174</v>
      </c>
      <c r="BC103" s="20" t="s">
        <v>1451</v>
      </c>
      <c r="BD103" s="20" t="s">
        <v>176</v>
      </c>
      <c r="BE103" s="20" t="s">
        <v>176</v>
      </c>
      <c r="BF103" s="20" t="s">
        <v>1452</v>
      </c>
      <c r="BG103" s="20" t="s">
        <v>1453</v>
      </c>
    </row>
    <row r="104" spans="1:91" ht="20.399999999999999" thickBot="1" x14ac:dyDescent="0.35">
      <c r="A104">
        <v>100</v>
      </c>
      <c r="B104">
        <f t="shared" si="19"/>
        <v>80</v>
      </c>
      <c r="P104" s="14">
        <f t="shared" si="29"/>
        <v>0</v>
      </c>
      <c r="Q104" s="14">
        <f t="shared" si="30"/>
        <v>0</v>
      </c>
      <c r="R104" s="14">
        <f t="shared" si="31"/>
        <v>0</v>
      </c>
      <c r="S104" s="14">
        <f t="shared" si="32"/>
        <v>0</v>
      </c>
      <c r="T104" s="14">
        <f t="shared" si="33"/>
        <v>0</v>
      </c>
      <c r="AE104" s="19" t="s">
        <v>180</v>
      </c>
      <c r="AF104" s="20" t="s">
        <v>1029</v>
      </c>
      <c r="AG104" s="20" t="s">
        <v>182</v>
      </c>
      <c r="AH104" s="20" t="s">
        <v>182</v>
      </c>
      <c r="AI104" s="20" t="s">
        <v>1030</v>
      </c>
      <c r="AJ104" s="20" t="s">
        <v>1031</v>
      </c>
      <c r="BB104" s="19" t="s">
        <v>180</v>
      </c>
      <c r="BC104" s="20" t="s">
        <v>1454</v>
      </c>
      <c r="BD104" s="20" t="s">
        <v>182</v>
      </c>
      <c r="BE104" s="20" t="s">
        <v>182</v>
      </c>
      <c r="BF104" s="20" t="s">
        <v>1455</v>
      </c>
      <c r="BG104" s="20" t="s">
        <v>1456</v>
      </c>
    </row>
    <row r="105" spans="1:91" ht="20.399999999999999" thickBot="1" x14ac:dyDescent="0.35">
      <c r="AE105" s="19" t="s">
        <v>186</v>
      </c>
      <c r="AF105" s="20" t="s">
        <v>1032</v>
      </c>
      <c r="AG105" s="20" t="s">
        <v>188</v>
      </c>
      <c r="AH105" s="20" t="s">
        <v>188</v>
      </c>
      <c r="AI105" s="20" t="s">
        <v>1033</v>
      </c>
      <c r="AJ105" s="20" t="s">
        <v>1034</v>
      </c>
      <c r="BB105" s="19" t="s">
        <v>186</v>
      </c>
      <c r="BC105" s="20" t="s">
        <v>1457</v>
      </c>
      <c r="BD105" s="20" t="s">
        <v>188</v>
      </c>
      <c r="BE105" s="20" t="s">
        <v>188</v>
      </c>
      <c r="BF105" s="20" t="s">
        <v>1458</v>
      </c>
      <c r="BG105" s="20" t="s">
        <v>1459</v>
      </c>
    </row>
    <row r="106" spans="1:91" ht="20.399999999999999" thickBot="1" x14ac:dyDescent="0.35">
      <c r="AE106" s="19" t="s">
        <v>192</v>
      </c>
      <c r="AF106" s="20" t="s">
        <v>1035</v>
      </c>
      <c r="AG106" s="20" t="s">
        <v>194</v>
      </c>
      <c r="AH106" s="20" t="s">
        <v>194</v>
      </c>
      <c r="AI106" s="20" t="s">
        <v>1036</v>
      </c>
      <c r="AJ106" s="20" t="s">
        <v>1037</v>
      </c>
      <c r="BB106" s="19" t="s">
        <v>192</v>
      </c>
      <c r="BC106" s="20" t="s">
        <v>1460</v>
      </c>
      <c r="BD106" s="20" t="s">
        <v>194</v>
      </c>
      <c r="BE106" s="20" t="s">
        <v>194</v>
      </c>
      <c r="BF106" s="20" t="s">
        <v>1461</v>
      </c>
      <c r="BG106" s="20" t="s">
        <v>1462</v>
      </c>
    </row>
    <row r="107" spans="1:91" ht="20.399999999999999" thickBot="1" x14ac:dyDescent="0.35">
      <c r="AE107" s="19" t="s">
        <v>198</v>
      </c>
      <c r="AF107" s="20" t="s">
        <v>1038</v>
      </c>
      <c r="AG107" s="20" t="s">
        <v>200</v>
      </c>
      <c r="AH107" s="20" t="s">
        <v>200</v>
      </c>
      <c r="AI107" s="20" t="s">
        <v>1039</v>
      </c>
      <c r="AJ107" s="20" t="s">
        <v>1040</v>
      </c>
      <c r="BB107" s="19" t="s">
        <v>198</v>
      </c>
      <c r="BC107" s="20" t="s">
        <v>1463</v>
      </c>
      <c r="BD107" s="20" t="s">
        <v>200</v>
      </c>
      <c r="BE107" s="20" t="s">
        <v>200</v>
      </c>
      <c r="BF107" s="20" t="s">
        <v>1464</v>
      </c>
      <c r="BG107" s="20" t="s">
        <v>1465</v>
      </c>
    </row>
    <row r="108" spans="1:91" ht="20.399999999999999" thickBot="1" x14ac:dyDescent="0.35">
      <c r="AE108" s="19" t="s">
        <v>204</v>
      </c>
      <c r="AF108" s="20" t="s">
        <v>1041</v>
      </c>
      <c r="AG108" s="20" t="s">
        <v>206</v>
      </c>
      <c r="AH108" s="20" t="s">
        <v>206</v>
      </c>
      <c r="AI108" s="20" t="s">
        <v>1042</v>
      </c>
      <c r="AJ108" s="20" t="s">
        <v>1043</v>
      </c>
      <c r="BB108" s="19" t="s">
        <v>204</v>
      </c>
      <c r="BC108" s="20" t="s">
        <v>1466</v>
      </c>
      <c r="BD108" s="20" t="s">
        <v>206</v>
      </c>
      <c r="BE108" s="20" t="s">
        <v>206</v>
      </c>
      <c r="BF108" s="20" t="s">
        <v>1467</v>
      </c>
      <c r="BG108" s="20" t="s">
        <v>1468</v>
      </c>
    </row>
    <row r="109" spans="1:91" ht="20.399999999999999" thickBot="1" x14ac:dyDescent="0.35">
      <c r="AE109" s="19" t="s">
        <v>210</v>
      </c>
      <c r="AF109" s="20" t="s">
        <v>1044</v>
      </c>
      <c r="AG109" s="20" t="s">
        <v>212</v>
      </c>
      <c r="AH109" s="20" t="s">
        <v>212</v>
      </c>
      <c r="AI109" s="20" t="s">
        <v>1045</v>
      </c>
      <c r="AJ109" s="20" t="s">
        <v>212</v>
      </c>
      <c r="BB109" s="19" t="s">
        <v>210</v>
      </c>
      <c r="BC109" s="20" t="s">
        <v>1469</v>
      </c>
      <c r="BD109" s="20" t="s">
        <v>212</v>
      </c>
      <c r="BE109" s="20" t="s">
        <v>212</v>
      </c>
      <c r="BF109" s="20" t="s">
        <v>1470</v>
      </c>
      <c r="BG109" s="20" t="s">
        <v>1471</v>
      </c>
    </row>
    <row r="110" spans="1:91" ht="20.399999999999999" thickBot="1" x14ac:dyDescent="0.35">
      <c r="AE110" s="19" t="s">
        <v>216</v>
      </c>
      <c r="AF110" s="20" t="s">
        <v>1046</v>
      </c>
      <c r="AG110" s="20" t="s">
        <v>218</v>
      </c>
      <c r="AH110" s="20" t="s">
        <v>218</v>
      </c>
      <c r="AI110" s="20" t="s">
        <v>1047</v>
      </c>
      <c r="AJ110" s="20" t="s">
        <v>218</v>
      </c>
      <c r="BB110" s="19" t="s">
        <v>216</v>
      </c>
      <c r="BC110" s="20" t="s">
        <v>1472</v>
      </c>
      <c r="BD110" s="20" t="s">
        <v>218</v>
      </c>
      <c r="BE110" s="20" t="s">
        <v>218</v>
      </c>
      <c r="BF110" s="20" t="s">
        <v>1473</v>
      </c>
      <c r="BG110" s="20" t="s">
        <v>1474</v>
      </c>
    </row>
    <row r="111" spans="1:91" ht="20.399999999999999" thickBot="1" x14ac:dyDescent="0.35">
      <c r="AE111" s="19" t="s">
        <v>222</v>
      </c>
      <c r="AF111" s="20" t="s">
        <v>1048</v>
      </c>
      <c r="AG111" s="20" t="s">
        <v>224</v>
      </c>
      <c r="AH111" s="20" t="s">
        <v>224</v>
      </c>
      <c r="AI111" s="20" t="s">
        <v>1049</v>
      </c>
      <c r="AJ111" s="20" t="s">
        <v>224</v>
      </c>
      <c r="BB111" s="19" t="s">
        <v>222</v>
      </c>
      <c r="BC111" s="20" t="s">
        <v>1475</v>
      </c>
      <c r="BD111" s="20" t="s">
        <v>224</v>
      </c>
      <c r="BE111" s="20" t="s">
        <v>224</v>
      </c>
      <c r="BF111" s="20" t="s">
        <v>1476</v>
      </c>
      <c r="BG111" s="20" t="s">
        <v>1477</v>
      </c>
    </row>
    <row r="112" spans="1:91" ht="20.399999999999999" thickBot="1" x14ac:dyDescent="0.35">
      <c r="AE112" s="19" t="s">
        <v>228</v>
      </c>
      <c r="AF112" s="20" t="s">
        <v>1050</v>
      </c>
      <c r="AG112" s="20" t="s">
        <v>230</v>
      </c>
      <c r="AH112" s="20" t="s">
        <v>230</v>
      </c>
      <c r="AI112" s="20" t="s">
        <v>1051</v>
      </c>
      <c r="AJ112" s="20" t="s">
        <v>230</v>
      </c>
      <c r="BB112" s="19" t="s">
        <v>228</v>
      </c>
      <c r="BC112" s="20" t="s">
        <v>1478</v>
      </c>
      <c r="BD112" s="20" t="s">
        <v>230</v>
      </c>
      <c r="BE112" s="20" t="s">
        <v>230</v>
      </c>
      <c r="BF112" s="20" t="s">
        <v>1479</v>
      </c>
      <c r="BG112" s="20" t="s">
        <v>1480</v>
      </c>
    </row>
    <row r="113" spans="31:59" ht="20.399999999999999" thickBot="1" x14ac:dyDescent="0.35">
      <c r="AE113" s="19" t="s">
        <v>234</v>
      </c>
      <c r="AF113" s="20" t="s">
        <v>1052</v>
      </c>
      <c r="AG113" s="20" t="s">
        <v>236</v>
      </c>
      <c r="AH113" s="20" t="s">
        <v>236</v>
      </c>
      <c r="AI113" s="20" t="s">
        <v>1053</v>
      </c>
      <c r="AJ113" s="20" t="s">
        <v>236</v>
      </c>
      <c r="BB113" s="19" t="s">
        <v>234</v>
      </c>
      <c r="BC113" s="20" t="s">
        <v>1481</v>
      </c>
      <c r="BD113" s="20" t="s">
        <v>236</v>
      </c>
      <c r="BE113" s="20" t="s">
        <v>236</v>
      </c>
      <c r="BF113" s="20" t="s">
        <v>1482</v>
      </c>
      <c r="BG113" s="20" t="s">
        <v>1483</v>
      </c>
    </row>
    <row r="114" spans="31:59" ht="20.399999999999999" thickBot="1" x14ac:dyDescent="0.35">
      <c r="AE114" s="19" t="s">
        <v>240</v>
      </c>
      <c r="AF114" s="20" t="s">
        <v>1054</v>
      </c>
      <c r="AG114" s="20" t="s">
        <v>242</v>
      </c>
      <c r="AH114" s="20" t="s">
        <v>242</v>
      </c>
      <c r="AI114" s="20" t="s">
        <v>1055</v>
      </c>
      <c r="AJ114" s="20" t="s">
        <v>242</v>
      </c>
      <c r="BB114" s="19" t="s">
        <v>240</v>
      </c>
      <c r="BC114" s="20" t="s">
        <v>1484</v>
      </c>
      <c r="BD114" s="20" t="s">
        <v>242</v>
      </c>
      <c r="BE114" s="20" t="s">
        <v>242</v>
      </c>
      <c r="BF114" s="20" t="s">
        <v>1485</v>
      </c>
      <c r="BG114" s="20" t="s">
        <v>1486</v>
      </c>
    </row>
    <row r="115" spans="31:59" ht="20.399999999999999" thickBot="1" x14ac:dyDescent="0.35">
      <c r="AE115" s="19" t="s">
        <v>246</v>
      </c>
      <c r="AF115" s="20" t="s">
        <v>1056</v>
      </c>
      <c r="AG115" s="20" t="s">
        <v>248</v>
      </c>
      <c r="AH115" s="20" t="s">
        <v>248</v>
      </c>
      <c r="AI115" s="20" t="s">
        <v>1057</v>
      </c>
      <c r="AJ115" s="20" t="s">
        <v>248</v>
      </c>
      <c r="BB115" s="19" t="s">
        <v>246</v>
      </c>
      <c r="BC115" s="20" t="s">
        <v>1487</v>
      </c>
      <c r="BD115" s="20" t="s">
        <v>248</v>
      </c>
      <c r="BE115" s="20" t="s">
        <v>248</v>
      </c>
      <c r="BF115" s="20" t="s">
        <v>1488</v>
      </c>
      <c r="BG115" s="20" t="s">
        <v>1489</v>
      </c>
    </row>
    <row r="116" spans="31:59" ht="20.399999999999999" thickBot="1" x14ac:dyDescent="0.35">
      <c r="AE116" s="19" t="s">
        <v>252</v>
      </c>
      <c r="AF116" s="20" t="s">
        <v>1058</v>
      </c>
      <c r="AG116" s="20" t="s">
        <v>254</v>
      </c>
      <c r="AH116" s="20" t="s">
        <v>254</v>
      </c>
      <c r="AI116" s="20" t="s">
        <v>1059</v>
      </c>
      <c r="AJ116" s="20" t="s">
        <v>254</v>
      </c>
      <c r="BB116" s="19" t="s">
        <v>252</v>
      </c>
      <c r="BC116" s="20" t="s">
        <v>1490</v>
      </c>
      <c r="BD116" s="20" t="s">
        <v>254</v>
      </c>
      <c r="BE116" s="20" t="s">
        <v>254</v>
      </c>
      <c r="BF116" s="20" t="s">
        <v>1491</v>
      </c>
      <c r="BG116" s="20" t="s">
        <v>1492</v>
      </c>
    </row>
    <row r="117" spans="31:59" ht="20.399999999999999" thickBot="1" x14ac:dyDescent="0.35">
      <c r="AE117" s="19" t="s">
        <v>258</v>
      </c>
      <c r="AF117" s="20" t="s">
        <v>1060</v>
      </c>
      <c r="AG117" s="20" t="s">
        <v>260</v>
      </c>
      <c r="AH117" s="20" t="s">
        <v>260</v>
      </c>
      <c r="AI117" s="20" t="s">
        <v>1061</v>
      </c>
      <c r="AJ117" s="20" t="s">
        <v>260</v>
      </c>
      <c r="BB117" s="19" t="s">
        <v>258</v>
      </c>
      <c r="BC117" s="20" t="s">
        <v>1493</v>
      </c>
      <c r="BD117" s="20" t="s">
        <v>260</v>
      </c>
      <c r="BE117" s="20" t="s">
        <v>260</v>
      </c>
      <c r="BF117" s="20" t="s">
        <v>1494</v>
      </c>
      <c r="BG117" s="20" t="s">
        <v>1495</v>
      </c>
    </row>
    <row r="118" spans="31:59" ht="20.399999999999999" thickBot="1" x14ac:dyDescent="0.35">
      <c r="AE118" s="19" t="s">
        <v>264</v>
      </c>
      <c r="AF118" s="20" t="s">
        <v>1062</v>
      </c>
      <c r="AG118" s="20" t="s">
        <v>266</v>
      </c>
      <c r="AH118" s="20" t="s">
        <v>266</v>
      </c>
      <c r="AI118" s="20" t="s">
        <v>1063</v>
      </c>
      <c r="AJ118" s="20" t="s">
        <v>266</v>
      </c>
      <c r="BB118" s="19" t="s">
        <v>264</v>
      </c>
      <c r="BC118" s="20" t="s">
        <v>1496</v>
      </c>
      <c r="BD118" s="20" t="s">
        <v>266</v>
      </c>
      <c r="BE118" s="20" t="s">
        <v>266</v>
      </c>
      <c r="BF118" s="20" t="s">
        <v>1497</v>
      </c>
      <c r="BG118" s="20" t="s">
        <v>1498</v>
      </c>
    </row>
    <row r="119" spans="31:59" ht="20.399999999999999" thickBot="1" x14ac:dyDescent="0.35">
      <c r="AE119" s="19" t="s">
        <v>270</v>
      </c>
      <c r="AF119" s="20" t="s">
        <v>1064</v>
      </c>
      <c r="AG119" s="20" t="s">
        <v>272</v>
      </c>
      <c r="AH119" s="20" t="s">
        <v>272</v>
      </c>
      <c r="AI119" s="20" t="s">
        <v>1065</v>
      </c>
      <c r="AJ119" s="20" t="s">
        <v>272</v>
      </c>
      <c r="BB119" s="19" t="s">
        <v>270</v>
      </c>
      <c r="BC119" s="20" t="s">
        <v>1499</v>
      </c>
      <c r="BD119" s="20" t="s">
        <v>272</v>
      </c>
      <c r="BE119" s="20" t="s">
        <v>272</v>
      </c>
      <c r="BF119" s="20" t="s">
        <v>1500</v>
      </c>
      <c r="BG119" s="20" t="s">
        <v>1501</v>
      </c>
    </row>
    <row r="120" spans="31:59" ht="20.399999999999999" thickBot="1" x14ac:dyDescent="0.35">
      <c r="AE120" s="19" t="s">
        <v>276</v>
      </c>
      <c r="AF120" s="20" t="s">
        <v>1066</v>
      </c>
      <c r="AG120" s="20" t="s">
        <v>278</v>
      </c>
      <c r="AH120" s="20" t="s">
        <v>278</v>
      </c>
      <c r="AI120" s="20" t="s">
        <v>1067</v>
      </c>
      <c r="AJ120" s="20" t="s">
        <v>278</v>
      </c>
      <c r="BB120" s="19" t="s">
        <v>276</v>
      </c>
      <c r="BC120" s="20" t="s">
        <v>1502</v>
      </c>
      <c r="BD120" s="20" t="s">
        <v>278</v>
      </c>
      <c r="BE120" s="20" t="s">
        <v>278</v>
      </c>
      <c r="BF120" s="20" t="s">
        <v>1503</v>
      </c>
      <c r="BG120" s="20" t="s">
        <v>1504</v>
      </c>
    </row>
    <row r="121" spans="31:59" ht="20.399999999999999" thickBot="1" x14ac:dyDescent="0.35">
      <c r="AE121" s="19" t="s">
        <v>282</v>
      </c>
      <c r="AF121" s="20" t="s">
        <v>1068</v>
      </c>
      <c r="AG121" s="20" t="s">
        <v>284</v>
      </c>
      <c r="AH121" s="20" t="s">
        <v>284</v>
      </c>
      <c r="AI121" s="20" t="s">
        <v>1069</v>
      </c>
      <c r="AJ121" s="20" t="s">
        <v>284</v>
      </c>
      <c r="BB121" s="19" t="s">
        <v>282</v>
      </c>
      <c r="BC121" s="20" t="s">
        <v>1505</v>
      </c>
      <c r="BD121" s="20" t="s">
        <v>284</v>
      </c>
      <c r="BE121" s="20" t="s">
        <v>284</v>
      </c>
      <c r="BF121" s="20" t="s">
        <v>1506</v>
      </c>
      <c r="BG121" s="20" t="s">
        <v>1507</v>
      </c>
    </row>
    <row r="122" spans="31:59" ht="20.399999999999999" thickBot="1" x14ac:dyDescent="0.35">
      <c r="AE122" s="19" t="s">
        <v>288</v>
      </c>
      <c r="AF122" s="20" t="s">
        <v>1070</v>
      </c>
      <c r="AG122" s="20" t="s">
        <v>290</v>
      </c>
      <c r="AH122" s="20" t="s">
        <v>290</v>
      </c>
      <c r="AI122" s="20" t="s">
        <v>1071</v>
      </c>
      <c r="AJ122" s="20" t="s">
        <v>290</v>
      </c>
      <c r="BB122" s="19" t="s">
        <v>288</v>
      </c>
      <c r="BC122" s="20" t="s">
        <v>1508</v>
      </c>
      <c r="BD122" s="20" t="s">
        <v>290</v>
      </c>
      <c r="BE122" s="20" t="s">
        <v>290</v>
      </c>
      <c r="BF122" s="20" t="s">
        <v>1509</v>
      </c>
      <c r="BG122" s="20" t="s">
        <v>1510</v>
      </c>
    </row>
    <row r="123" spans="31:59" ht="20.399999999999999" thickBot="1" x14ac:dyDescent="0.35">
      <c r="AE123" s="19" t="s">
        <v>294</v>
      </c>
      <c r="AF123" s="20" t="s">
        <v>1072</v>
      </c>
      <c r="AG123" s="20" t="s">
        <v>296</v>
      </c>
      <c r="AH123" s="20" t="s">
        <v>296</v>
      </c>
      <c r="AI123" s="20" t="s">
        <v>1073</v>
      </c>
      <c r="AJ123" s="20" t="s">
        <v>296</v>
      </c>
      <c r="BB123" s="19" t="s">
        <v>294</v>
      </c>
      <c r="BC123" s="20" t="s">
        <v>1511</v>
      </c>
      <c r="BD123" s="20" t="s">
        <v>296</v>
      </c>
      <c r="BE123" s="20" t="s">
        <v>296</v>
      </c>
      <c r="BF123" s="20" t="s">
        <v>1512</v>
      </c>
      <c r="BG123" s="20" t="s">
        <v>1513</v>
      </c>
    </row>
    <row r="124" spans="31:59" ht="20.399999999999999" thickBot="1" x14ac:dyDescent="0.35">
      <c r="AE124" s="19" t="s">
        <v>300</v>
      </c>
      <c r="AF124" s="20" t="s">
        <v>1074</v>
      </c>
      <c r="AG124" s="20" t="s">
        <v>302</v>
      </c>
      <c r="AH124" s="20" t="s">
        <v>302</v>
      </c>
      <c r="AI124" s="20" t="s">
        <v>1075</v>
      </c>
      <c r="AJ124" s="20" t="s">
        <v>302</v>
      </c>
      <c r="BB124" s="19" t="s">
        <v>300</v>
      </c>
      <c r="BC124" s="20" t="s">
        <v>1514</v>
      </c>
      <c r="BD124" s="20" t="s">
        <v>302</v>
      </c>
      <c r="BE124" s="20" t="s">
        <v>302</v>
      </c>
      <c r="BF124" s="20" t="s">
        <v>1515</v>
      </c>
      <c r="BG124" s="20" t="s">
        <v>1516</v>
      </c>
    </row>
    <row r="125" spans="31:59" ht="20.399999999999999" thickBot="1" x14ac:dyDescent="0.35">
      <c r="AE125" s="19" t="s">
        <v>306</v>
      </c>
      <c r="AF125" s="20" t="s">
        <v>1076</v>
      </c>
      <c r="AG125" s="20" t="s">
        <v>308</v>
      </c>
      <c r="AH125" s="20" t="s">
        <v>308</v>
      </c>
      <c r="AI125" s="20" t="s">
        <v>1077</v>
      </c>
      <c r="AJ125" s="20" t="s">
        <v>308</v>
      </c>
      <c r="BB125" s="19" t="s">
        <v>306</v>
      </c>
      <c r="BC125" s="20" t="s">
        <v>1517</v>
      </c>
      <c r="BD125" s="20" t="s">
        <v>308</v>
      </c>
      <c r="BE125" s="20" t="s">
        <v>308</v>
      </c>
      <c r="BF125" s="20" t="s">
        <v>1518</v>
      </c>
      <c r="BG125" s="20" t="s">
        <v>1519</v>
      </c>
    </row>
    <row r="126" spans="31:59" ht="20.399999999999999" thickBot="1" x14ac:dyDescent="0.35">
      <c r="AE126" s="19" t="s">
        <v>312</v>
      </c>
      <c r="AF126" s="20" t="s">
        <v>1078</v>
      </c>
      <c r="AG126" s="20" t="s">
        <v>314</v>
      </c>
      <c r="AH126" s="20" t="s">
        <v>314</v>
      </c>
      <c r="AI126" s="20" t="s">
        <v>1079</v>
      </c>
      <c r="AJ126" s="20" t="s">
        <v>314</v>
      </c>
      <c r="BB126" s="19" t="s">
        <v>312</v>
      </c>
      <c r="BC126" s="20" t="s">
        <v>1520</v>
      </c>
      <c r="BD126" s="20" t="s">
        <v>314</v>
      </c>
      <c r="BE126" s="20" t="s">
        <v>314</v>
      </c>
      <c r="BF126" s="20" t="s">
        <v>1521</v>
      </c>
      <c r="BG126" s="20" t="s">
        <v>1522</v>
      </c>
    </row>
    <row r="127" spans="31:59" ht="20.399999999999999" thickBot="1" x14ac:dyDescent="0.35">
      <c r="AE127" s="19" t="s">
        <v>318</v>
      </c>
      <c r="AF127" s="20" t="s">
        <v>1080</v>
      </c>
      <c r="AG127" s="20" t="s">
        <v>320</v>
      </c>
      <c r="AH127" s="20" t="s">
        <v>320</v>
      </c>
      <c r="AI127" s="20" t="s">
        <v>1081</v>
      </c>
      <c r="AJ127" s="20" t="s">
        <v>320</v>
      </c>
      <c r="BB127" s="19" t="s">
        <v>318</v>
      </c>
      <c r="BC127" s="20" t="s">
        <v>1523</v>
      </c>
      <c r="BD127" s="20" t="s">
        <v>320</v>
      </c>
      <c r="BE127" s="20" t="s">
        <v>320</v>
      </c>
      <c r="BF127" s="20" t="s">
        <v>1524</v>
      </c>
      <c r="BG127" s="20" t="s">
        <v>1525</v>
      </c>
    </row>
    <row r="128" spans="31:59" ht="20.399999999999999" thickBot="1" x14ac:dyDescent="0.35">
      <c r="AE128" s="19" t="s">
        <v>324</v>
      </c>
      <c r="AF128" s="20" t="s">
        <v>1082</v>
      </c>
      <c r="AG128" s="20" t="s">
        <v>326</v>
      </c>
      <c r="AH128" s="20" t="s">
        <v>326</v>
      </c>
      <c r="AI128" s="20" t="s">
        <v>1083</v>
      </c>
      <c r="AJ128" s="20" t="s">
        <v>326</v>
      </c>
      <c r="BB128" s="19" t="s">
        <v>324</v>
      </c>
      <c r="BC128" s="20" t="s">
        <v>1526</v>
      </c>
      <c r="BD128" s="20" t="s">
        <v>326</v>
      </c>
      <c r="BE128" s="20" t="s">
        <v>326</v>
      </c>
      <c r="BF128" s="20" t="s">
        <v>1527</v>
      </c>
      <c r="BG128" s="20" t="s">
        <v>1528</v>
      </c>
    </row>
    <row r="129" spans="31:59" ht="20.399999999999999" thickBot="1" x14ac:dyDescent="0.35">
      <c r="AE129" s="19" t="s">
        <v>330</v>
      </c>
      <c r="AF129" s="20" t="s">
        <v>1084</v>
      </c>
      <c r="AG129" s="20" t="s">
        <v>332</v>
      </c>
      <c r="AH129" s="20" t="s">
        <v>332</v>
      </c>
      <c r="AI129" s="20" t="s">
        <v>1085</v>
      </c>
      <c r="AJ129" s="20" t="s">
        <v>332</v>
      </c>
      <c r="BB129" s="19" t="s">
        <v>330</v>
      </c>
      <c r="BC129" s="20" t="s">
        <v>1529</v>
      </c>
      <c r="BD129" s="20" t="s">
        <v>332</v>
      </c>
      <c r="BE129" s="20" t="s">
        <v>332</v>
      </c>
      <c r="BF129" s="20" t="s">
        <v>1530</v>
      </c>
      <c r="BG129" s="20" t="s">
        <v>1531</v>
      </c>
    </row>
    <row r="130" spans="31:59" ht="20.399999999999999" thickBot="1" x14ac:dyDescent="0.35">
      <c r="AE130" s="19" t="s">
        <v>336</v>
      </c>
      <c r="AF130" s="20" t="s">
        <v>1086</v>
      </c>
      <c r="AG130" s="20" t="s">
        <v>338</v>
      </c>
      <c r="AH130" s="20" t="s">
        <v>338</v>
      </c>
      <c r="AI130" s="20" t="s">
        <v>1087</v>
      </c>
      <c r="AJ130" s="20" t="s">
        <v>338</v>
      </c>
      <c r="BB130" s="19" t="s">
        <v>336</v>
      </c>
      <c r="BC130" s="20" t="s">
        <v>1532</v>
      </c>
      <c r="BD130" s="20" t="s">
        <v>338</v>
      </c>
      <c r="BE130" s="20" t="s">
        <v>338</v>
      </c>
      <c r="BF130" s="20" t="s">
        <v>1533</v>
      </c>
      <c r="BG130" s="20" t="s">
        <v>1534</v>
      </c>
    </row>
    <row r="131" spans="31:59" ht="20.399999999999999" thickBot="1" x14ac:dyDescent="0.35">
      <c r="AE131" s="19" t="s">
        <v>342</v>
      </c>
      <c r="AF131" s="20" t="s">
        <v>1088</v>
      </c>
      <c r="AG131" s="20" t="s">
        <v>344</v>
      </c>
      <c r="AH131" s="20" t="s">
        <v>344</v>
      </c>
      <c r="AI131" s="20" t="s">
        <v>1089</v>
      </c>
      <c r="AJ131" s="20" t="s">
        <v>344</v>
      </c>
      <c r="BB131" s="19" t="s">
        <v>342</v>
      </c>
      <c r="BC131" s="20" t="s">
        <v>1535</v>
      </c>
      <c r="BD131" s="20" t="s">
        <v>344</v>
      </c>
      <c r="BE131" s="20" t="s">
        <v>344</v>
      </c>
      <c r="BF131" s="20" t="s">
        <v>1536</v>
      </c>
      <c r="BG131" s="20" t="s">
        <v>1537</v>
      </c>
    </row>
    <row r="132" spans="31:59" ht="20.399999999999999" thickBot="1" x14ac:dyDescent="0.35">
      <c r="AE132" s="19" t="s">
        <v>348</v>
      </c>
      <c r="AF132" s="20" t="s">
        <v>1090</v>
      </c>
      <c r="AG132" s="20" t="s">
        <v>350</v>
      </c>
      <c r="AH132" s="20" t="s">
        <v>350</v>
      </c>
      <c r="AI132" s="20" t="s">
        <v>1091</v>
      </c>
      <c r="AJ132" s="20" t="s">
        <v>350</v>
      </c>
      <c r="BB132" s="19" t="s">
        <v>348</v>
      </c>
      <c r="BC132" s="20" t="s">
        <v>1538</v>
      </c>
      <c r="BD132" s="20" t="s">
        <v>350</v>
      </c>
      <c r="BE132" s="20" t="s">
        <v>350</v>
      </c>
      <c r="BF132" s="20" t="s">
        <v>1539</v>
      </c>
      <c r="BG132" s="20" t="s">
        <v>1540</v>
      </c>
    </row>
    <row r="133" spans="31:59" ht="20.399999999999999" thickBot="1" x14ac:dyDescent="0.35">
      <c r="AE133" s="19" t="s">
        <v>354</v>
      </c>
      <c r="AF133" s="20" t="s">
        <v>1092</v>
      </c>
      <c r="AG133" s="20" t="s">
        <v>356</v>
      </c>
      <c r="AH133" s="20" t="s">
        <v>356</v>
      </c>
      <c r="AI133" s="20" t="s">
        <v>1093</v>
      </c>
      <c r="AJ133" s="20" t="s">
        <v>356</v>
      </c>
      <c r="BB133" s="19" t="s">
        <v>354</v>
      </c>
      <c r="BC133" s="20" t="s">
        <v>1541</v>
      </c>
      <c r="BD133" s="20" t="s">
        <v>356</v>
      </c>
      <c r="BE133" s="20" t="s">
        <v>356</v>
      </c>
      <c r="BF133" s="20" t="s">
        <v>1542</v>
      </c>
      <c r="BG133" s="20" t="s">
        <v>1543</v>
      </c>
    </row>
    <row r="134" spans="31:59" ht="20.399999999999999" thickBot="1" x14ac:dyDescent="0.35">
      <c r="AE134" s="19" t="s">
        <v>359</v>
      </c>
      <c r="AF134" s="20" t="s">
        <v>1094</v>
      </c>
      <c r="AG134" s="20" t="s">
        <v>361</v>
      </c>
      <c r="AH134" s="20" t="s">
        <v>361</v>
      </c>
      <c r="AI134" s="20" t="s">
        <v>1095</v>
      </c>
      <c r="AJ134" s="20" t="s">
        <v>361</v>
      </c>
      <c r="BB134" s="19" t="s">
        <v>359</v>
      </c>
      <c r="BC134" s="20" t="s">
        <v>1544</v>
      </c>
      <c r="BD134" s="20" t="s">
        <v>361</v>
      </c>
      <c r="BE134" s="20" t="s">
        <v>361</v>
      </c>
      <c r="BF134" s="20" t="s">
        <v>1545</v>
      </c>
      <c r="BG134" s="20" t="s">
        <v>1546</v>
      </c>
    </row>
    <row r="135" spans="31:59" ht="20.399999999999999" thickBot="1" x14ac:dyDescent="0.35">
      <c r="AE135" s="19" t="s">
        <v>364</v>
      </c>
      <c r="AF135" s="20" t="s">
        <v>1096</v>
      </c>
      <c r="AG135" s="20" t="s">
        <v>366</v>
      </c>
      <c r="AH135" s="20" t="s">
        <v>366</v>
      </c>
      <c r="AI135" s="20" t="s">
        <v>1097</v>
      </c>
      <c r="AJ135" s="20" t="s">
        <v>366</v>
      </c>
      <c r="BB135" s="19" t="s">
        <v>364</v>
      </c>
      <c r="BC135" s="20" t="s">
        <v>1547</v>
      </c>
      <c r="BD135" s="20" t="s">
        <v>366</v>
      </c>
      <c r="BE135" s="20" t="s">
        <v>366</v>
      </c>
      <c r="BF135" s="20" t="s">
        <v>1548</v>
      </c>
      <c r="BG135" s="20" t="s">
        <v>1549</v>
      </c>
    </row>
    <row r="136" spans="31:59" ht="20.399999999999999" thickBot="1" x14ac:dyDescent="0.35">
      <c r="AE136" s="19" t="s">
        <v>369</v>
      </c>
      <c r="AF136" s="20" t="s">
        <v>1098</v>
      </c>
      <c r="AG136" s="20" t="s">
        <v>371</v>
      </c>
      <c r="AH136" s="20" t="s">
        <v>371</v>
      </c>
      <c r="AI136" s="20" t="s">
        <v>1099</v>
      </c>
      <c r="AJ136" s="20" t="s">
        <v>371</v>
      </c>
      <c r="BB136" s="19" t="s">
        <v>369</v>
      </c>
      <c r="BC136" s="20" t="s">
        <v>1550</v>
      </c>
      <c r="BD136" s="20" t="s">
        <v>371</v>
      </c>
      <c r="BE136" s="20" t="s">
        <v>371</v>
      </c>
      <c r="BF136" s="20" t="s">
        <v>1551</v>
      </c>
      <c r="BG136" s="20" t="s">
        <v>1552</v>
      </c>
    </row>
    <row r="137" spans="31:59" ht="20.399999999999999" thickBot="1" x14ac:dyDescent="0.35">
      <c r="AE137" s="19" t="s">
        <v>374</v>
      </c>
      <c r="AF137" s="20" t="s">
        <v>1100</v>
      </c>
      <c r="AG137" s="20" t="s">
        <v>376</v>
      </c>
      <c r="AH137" s="20" t="s">
        <v>376</v>
      </c>
      <c r="AI137" s="20" t="s">
        <v>1101</v>
      </c>
      <c r="AJ137" s="20" t="s">
        <v>376</v>
      </c>
      <c r="BB137" s="19" t="s">
        <v>374</v>
      </c>
      <c r="BC137" s="20" t="s">
        <v>1553</v>
      </c>
      <c r="BD137" s="20" t="s">
        <v>376</v>
      </c>
      <c r="BE137" s="20" t="s">
        <v>376</v>
      </c>
      <c r="BF137" s="20" t="s">
        <v>1554</v>
      </c>
      <c r="BG137" s="20" t="s">
        <v>1555</v>
      </c>
    </row>
    <row r="138" spans="31:59" ht="20.399999999999999" thickBot="1" x14ac:dyDescent="0.35">
      <c r="AE138" s="19" t="s">
        <v>379</v>
      </c>
      <c r="AF138" s="20" t="s">
        <v>1102</v>
      </c>
      <c r="AG138" s="20" t="s">
        <v>381</v>
      </c>
      <c r="AH138" s="20" t="s">
        <v>381</v>
      </c>
      <c r="AI138" s="20" t="s">
        <v>1103</v>
      </c>
      <c r="AJ138" s="20" t="s">
        <v>381</v>
      </c>
      <c r="BB138" s="19" t="s">
        <v>379</v>
      </c>
      <c r="BC138" s="20" t="s">
        <v>1556</v>
      </c>
      <c r="BD138" s="20" t="s">
        <v>381</v>
      </c>
      <c r="BE138" s="20" t="s">
        <v>381</v>
      </c>
      <c r="BF138" s="20" t="s">
        <v>1557</v>
      </c>
      <c r="BG138" s="20" t="s">
        <v>1558</v>
      </c>
    </row>
    <row r="139" spans="31:59" ht="20.399999999999999" thickBot="1" x14ac:dyDescent="0.35">
      <c r="AE139" s="19" t="s">
        <v>384</v>
      </c>
      <c r="AF139" s="20" t="s">
        <v>1104</v>
      </c>
      <c r="AG139" s="20" t="s">
        <v>386</v>
      </c>
      <c r="AH139" s="20" t="s">
        <v>386</v>
      </c>
      <c r="AI139" s="20" t="s">
        <v>1105</v>
      </c>
      <c r="AJ139" s="20" t="s">
        <v>386</v>
      </c>
      <c r="BB139" s="19" t="s">
        <v>384</v>
      </c>
      <c r="BC139" s="20" t="s">
        <v>1559</v>
      </c>
      <c r="BD139" s="20" t="s">
        <v>386</v>
      </c>
      <c r="BE139" s="20" t="s">
        <v>386</v>
      </c>
      <c r="BF139" s="20" t="s">
        <v>1560</v>
      </c>
      <c r="BG139" s="20" t="s">
        <v>1561</v>
      </c>
    </row>
    <row r="140" spans="31:59" ht="20.399999999999999" thickBot="1" x14ac:dyDescent="0.35">
      <c r="AE140" s="19" t="s">
        <v>389</v>
      </c>
      <c r="AF140" s="20" t="s">
        <v>1106</v>
      </c>
      <c r="AG140" s="20" t="s">
        <v>391</v>
      </c>
      <c r="AH140" s="20" t="s">
        <v>391</v>
      </c>
      <c r="AI140" s="20" t="s">
        <v>1107</v>
      </c>
      <c r="AJ140" s="20" t="s">
        <v>391</v>
      </c>
      <c r="BB140" s="19" t="s">
        <v>389</v>
      </c>
      <c r="BC140" s="20" t="s">
        <v>1562</v>
      </c>
      <c r="BD140" s="20" t="s">
        <v>391</v>
      </c>
      <c r="BE140" s="20" t="s">
        <v>391</v>
      </c>
      <c r="BF140" s="20" t="s">
        <v>1563</v>
      </c>
      <c r="BG140" s="20" t="s">
        <v>1564</v>
      </c>
    </row>
    <row r="141" spans="31:59" ht="20.399999999999999" thickBot="1" x14ac:dyDescent="0.35">
      <c r="AE141" s="19" t="s">
        <v>394</v>
      </c>
      <c r="AF141" s="20" t="s">
        <v>1108</v>
      </c>
      <c r="AG141" s="20" t="s">
        <v>396</v>
      </c>
      <c r="AH141" s="20" t="s">
        <v>396</v>
      </c>
      <c r="AI141" s="20" t="s">
        <v>1109</v>
      </c>
      <c r="AJ141" s="20" t="s">
        <v>396</v>
      </c>
      <c r="BB141" s="19" t="s">
        <v>394</v>
      </c>
      <c r="BC141" s="20" t="s">
        <v>1565</v>
      </c>
      <c r="BD141" s="20" t="s">
        <v>396</v>
      </c>
      <c r="BE141" s="20" t="s">
        <v>396</v>
      </c>
      <c r="BF141" s="20" t="s">
        <v>1566</v>
      </c>
      <c r="BG141" s="20" t="s">
        <v>1567</v>
      </c>
    </row>
    <row r="142" spans="31:59" ht="20.399999999999999" thickBot="1" x14ac:dyDescent="0.35">
      <c r="AE142" s="19" t="s">
        <v>399</v>
      </c>
      <c r="AF142" s="20" t="s">
        <v>1110</v>
      </c>
      <c r="AG142" s="20" t="s">
        <v>401</v>
      </c>
      <c r="AH142" s="20" t="s">
        <v>401</v>
      </c>
      <c r="AI142" s="20" t="s">
        <v>1111</v>
      </c>
      <c r="AJ142" s="20" t="s">
        <v>401</v>
      </c>
      <c r="BB142" s="19" t="s">
        <v>399</v>
      </c>
      <c r="BC142" s="20" t="s">
        <v>1568</v>
      </c>
      <c r="BD142" s="20" t="s">
        <v>401</v>
      </c>
      <c r="BE142" s="20" t="s">
        <v>401</v>
      </c>
      <c r="BF142" s="20" t="s">
        <v>1569</v>
      </c>
      <c r="BG142" s="20" t="s">
        <v>1570</v>
      </c>
    </row>
    <row r="143" spans="31:59" ht="20.399999999999999" thickBot="1" x14ac:dyDescent="0.35">
      <c r="AE143" s="19" t="s">
        <v>404</v>
      </c>
      <c r="AF143" s="20" t="s">
        <v>1112</v>
      </c>
      <c r="AG143" s="20" t="s">
        <v>406</v>
      </c>
      <c r="AH143" s="20" t="s">
        <v>406</v>
      </c>
      <c r="AI143" s="20" t="s">
        <v>1113</v>
      </c>
      <c r="AJ143" s="20" t="s">
        <v>406</v>
      </c>
      <c r="BB143" s="19" t="s">
        <v>404</v>
      </c>
      <c r="BC143" s="20" t="s">
        <v>1571</v>
      </c>
      <c r="BD143" s="20" t="s">
        <v>406</v>
      </c>
      <c r="BE143" s="20" t="s">
        <v>406</v>
      </c>
      <c r="BF143" s="20" t="s">
        <v>1572</v>
      </c>
      <c r="BG143" s="20" t="s">
        <v>1573</v>
      </c>
    </row>
    <row r="144" spans="31:59" ht="20.399999999999999" thickBot="1" x14ac:dyDescent="0.35">
      <c r="AE144" s="19" t="s">
        <v>409</v>
      </c>
      <c r="AF144" s="20" t="s">
        <v>1114</v>
      </c>
      <c r="AG144" s="20" t="s">
        <v>411</v>
      </c>
      <c r="AH144" s="20" t="s">
        <v>411</v>
      </c>
      <c r="AI144" s="20" t="s">
        <v>1115</v>
      </c>
      <c r="AJ144" s="20" t="s">
        <v>411</v>
      </c>
      <c r="BB144" s="19" t="s">
        <v>409</v>
      </c>
      <c r="BC144" s="20" t="s">
        <v>1574</v>
      </c>
      <c r="BD144" s="20" t="s">
        <v>411</v>
      </c>
      <c r="BE144" s="20" t="s">
        <v>411</v>
      </c>
      <c r="BF144" s="20" t="s">
        <v>1575</v>
      </c>
      <c r="BG144" s="20" t="s">
        <v>1576</v>
      </c>
    </row>
    <row r="145" spans="31:59" ht="20.399999999999999" thickBot="1" x14ac:dyDescent="0.35">
      <c r="AE145" s="19" t="s">
        <v>414</v>
      </c>
      <c r="AF145" s="20" t="s">
        <v>1116</v>
      </c>
      <c r="AG145" s="20" t="s">
        <v>416</v>
      </c>
      <c r="AH145" s="20" t="s">
        <v>416</v>
      </c>
      <c r="AI145" s="20" t="s">
        <v>1117</v>
      </c>
      <c r="AJ145" s="20" t="s">
        <v>416</v>
      </c>
      <c r="BB145" s="19" t="s">
        <v>414</v>
      </c>
      <c r="BC145" s="20" t="s">
        <v>1577</v>
      </c>
      <c r="BD145" s="20" t="s">
        <v>416</v>
      </c>
      <c r="BE145" s="20" t="s">
        <v>416</v>
      </c>
      <c r="BF145" s="20" t="s">
        <v>1578</v>
      </c>
      <c r="BG145" s="20" t="s">
        <v>1579</v>
      </c>
    </row>
    <row r="146" spans="31:59" ht="20.399999999999999" thickBot="1" x14ac:dyDescent="0.35">
      <c r="AE146" s="19" t="s">
        <v>419</v>
      </c>
      <c r="AF146" s="20" t="s">
        <v>1118</v>
      </c>
      <c r="AG146" s="20" t="s">
        <v>421</v>
      </c>
      <c r="AH146" s="20" t="s">
        <v>421</v>
      </c>
      <c r="AI146" s="20" t="s">
        <v>1119</v>
      </c>
      <c r="AJ146" s="20" t="s">
        <v>421</v>
      </c>
      <c r="BB146" s="19" t="s">
        <v>419</v>
      </c>
      <c r="BC146" s="20" t="s">
        <v>1580</v>
      </c>
      <c r="BD146" s="20" t="s">
        <v>421</v>
      </c>
      <c r="BE146" s="20" t="s">
        <v>421</v>
      </c>
      <c r="BF146" s="20" t="s">
        <v>1581</v>
      </c>
      <c r="BG146" s="20" t="s">
        <v>1582</v>
      </c>
    </row>
    <row r="147" spans="31:59" ht="20.399999999999999" thickBot="1" x14ac:dyDescent="0.35">
      <c r="AE147" s="19" t="s">
        <v>424</v>
      </c>
      <c r="AF147" s="20" t="s">
        <v>1120</v>
      </c>
      <c r="AG147" s="20" t="s">
        <v>426</v>
      </c>
      <c r="AH147" s="20" t="s">
        <v>426</v>
      </c>
      <c r="AI147" s="20" t="s">
        <v>1121</v>
      </c>
      <c r="AJ147" s="20" t="s">
        <v>426</v>
      </c>
      <c r="BB147" s="19" t="s">
        <v>424</v>
      </c>
      <c r="BC147" s="20" t="s">
        <v>1583</v>
      </c>
      <c r="BD147" s="20" t="s">
        <v>426</v>
      </c>
      <c r="BE147" s="20" t="s">
        <v>426</v>
      </c>
      <c r="BF147" s="20" t="s">
        <v>1584</v>
      </c>
      <c r="BG147" s="20" t="s">
        <v>1585</v>
      </c>
    </row>
    <row r="148" spans="31:59" ht="20.399999999999999" thickBot="1" x14ac:dyDescent="0.35">
      <c r="AE148" s="19" t="s">
        <v>429</v>
      </c>
      <c r="AF148" s="20" t="s">
        <v>1122</v>
      </c>
      <c r="AG148" s="20" t="s">
        <v>431</v>
      </c>
      <c r="AH148" s="20" t="s">
        <v>431</v>
      </c>
      <c r="AI148" s="20" t="s">
        <v>1123</v>
      </c>
      <c r="AJ148" s="20" t="s">
        <v>431</v>
      </c>
      <c r="BB148" s="19" t="s">
        <v>429</v>
      </c>
      <c r="BC148" s="20" t="s">
        <v>1586</v>
      </c>
      <c r="BD148" s="20" t="s">
        <v>431</v>
      </c>
      <c r="BE148" s="20" t="s">
        <v>431</v>
      </c>
      <c r="BF148" s="20" t="s">
        <v>1587</v>
      </c>
      <c r="BG148" s="20" t="s">
        <v>1588</v>
      </c>
    </row>
    <row r="149" spans="31:59" ht="20.399999999999999" thickBot="1" x14ac:dyDescent="0.35">
      <c r="AE149" s="19" t="s">
        <v>434</v>
      </c>
      <c r="AF149" s="20" t="s">
        <v>1124</v>
      </c>
      <c r="AG149" s="20" t="s">
        <v>436</v>
      </c>
      <c r="AH149" s="20" t="s">
        <v>436</v>
      </c>
      <c r="AI149" s="20" t="s">
        <v>1125</v>
      </c>
      <c r="AJ149" s="20" t="s">
        <v>436</v>
      </c>
      <c r="BB149" s="19" t="s">
        <v>434</v>
      </c>
      <c r="BC149" s="20" t="s">
        <v>1589</v>
      </c>
      <c r="BD149" s="20" t="s">
        <v>436</v>
      </c>
      <c r="BE149" s="20" t="s">
        <v>436</v>
      </c>
      <c r="BF149" s="20" t="s">
        <v>1590</v>
      </c>
      <c r="BG149" s="20" t="s">
        <v>1591</v>
      </c>
    </row>
    <row r="150" spans="31:59" ht="20.399999999999999" thickBot="1" x14ac:dyDescent="0.35">
      <c r="AE150" s="19" t="s">
        <v>439</v>
      </c>
      <c r="AF150" s="20" t="s">
        <v>1126</v>
      </c>
      <c r="AG150" s="20" t="s">
        <v>441</v>
      </c>
      <c r="AH150" s="20" t="s">
        <v>441</v>
      </c>
      <c r="AI150" s="20" t="s">
        <v>1127</v>
      </c>
      <c r="AJ150" s="20" t="s">
        <v>441</v>
      </c>
      <c r="BB150" s="19" t="s">
        <v>439</v>
      </c>
      <c r="BC150" s="20" t="s">
        <v>1592</v>
      </c>
      <c r="BD150" s="20" t="s">
        <v>441</v>
      </c>
      <c r="BE150" s="20" t="s">
        <v>441</v>
      </c>
      <c r="BF150" s="20" t="s">
        <v>1593</v>
      </c>
      <c r="BG150" s="20" t="s">
        <v>1594</v>
      </c>
    </row>
    <row r="151" spans="31:59" ht="20.399999999999999" thickBot="1" x14ac:dyDescent="0.35">
      <c r="AE151" s="19" t="s">
        <v>444</v>
      </c>
      <c r="AF151" s="20" t="s">
        <v>1128</v>
      </c>
      <c r="AG151" s="20" t="s">
        <v>446</v>
      </c>
      <c r="AH151" s="20" t="s">
        <v>446</v>
      </c>
      <c r="AI151" s="20" t="s">
        <v>1129</v>
      </c>
      <c r="AJ151" s="20" t="s">
        <v>446</v>
      </c>
      <c r="BB151" s="19" t="s">
        <v>444</v>
      </c>
      <c r="BC151" s="20" t="s">
        <v>1595</v>
      </c>
      <c r="BD151" s="20" t="s">
        <v>446</v>
      </c>
      <c r="BE151" s="20" t="s">
        <v>446</v>
      </c>
      <c r="BF151" s="20" t="s">
        <v>1596</v>
      </c>
      <c r="BG151" s="20" t="s">
        <v>1597</v>
      </c>
    </row>
    <row r="152" spans="31:59" ht="20.399999999999999" thickBot="1" x14ac:dyDescent="0.35">
      <c r="AE152" s="19" t="s">
        <v>449</v>
      </c>
      <c r="AF152" s="20" t="s">
        <v>1130</v>
      </c>
      <c r="AG152" s="20" t="s">
        <v>451</v>
      </c>
      <c r="AH152" s="20" t="s">
        <v>451</v>
      </c>
      <c r="AI152" s="20" t="s">
        <v>1131</v>
      </c>
      <c r="AJ152" s="20" t="s">
        <v>451</v>
      </c>
      <c r="BB152" s="19" t="s">
        <v>449</v>
      </c>
      <c r="BC152" s="20" t="s">
        <v>1598</v>
      </c>
      <c r="BD152" s="20" t="s">
        <v>451</v>
      </c>
      <c r="BE152" s="20" t="s">
        <v>451</v>
      </c>
      <c r="BF152" s="20" t="s">
        <v>1599</v>
      </c>
      <c r="BG152" s="20" t="s">
        <v>1600</v>
      </c>
    </row>
    <row r="153" spans="31:59" ht="20.399999999999999" thickBot="1" x14ac:dyDescent="0.35">
      <c r="AE153" s="19" t="s">
        <v>454</v>
      </c>
      <c r="AF153" s="20" t="s">
        <v>1132</v>
      </c>
      <c r="AG153" s="20" t="s">
        <v>456</v>
      </c>
      <c r="AH153" s="20" t="s">
        <v>456</v>
      </c>
      <c r="AI153" s="20" t="s">
        <v>1133</v>
      </c>
      <c r="AJ153" s="20" t="s">
        <v>456</v>
      </c>
      <c r="BB153" s="19" t="s">
        <v>454</v>
      </c>
      <c r="BC153" s="20" t="s">
        <v>1601</v>
      </c>
      <c r="BD153" s="20" t="s">
        <v>456</v>
      </c>
      <c r="BE153" s="20" t="s">
        <v>456</v>
      </c>
      <c r="BF153" s="20" t="s">
        <v>1602</v>
      </c>
      <c r="BG153" s="20" t="s">
        <v>1603</v>
      </c>
    </row>
    <row r="154" spans="31:59" ht="20.399999999999999" thickBot="1" x14ac:dyDescent="0.35">
      <c r="AE154" s="19" t="s">
        <v>459</v>
      </c>
      <c r="AF154" s="20" t="s">
        <v>1134</v>
      </c>
      <c r="AG154" s="20" t="s">
        <v>461</v>
      </c>
      <c r="AH154" s="20" t="s">
        <v>461</v>
      </c>
      <c r="AI154" s="20" t="s">
        <v>1135</v>
      </c>
      <c r="AJ154" s="20" t="s">
        <v>461</v>
      </c>
      <c r="BB154" s="19" t="s">
        <v>459</v>
      </c>
      <c r="BC154" s="20" t="s">
        <v>1604</v>
      </c>
      <c r="BD154" s="20" t="s">
        <v>461</v>
      </c>
      <c r="BE154" s="20" t="s">
        <v>461</v>
      </c>
      <c r="BF154" s="20" t="s">
        <v>1605</v>
      </c>
      <c r="BG154" s="20" t="s">
        <v>1606</v>
      </c>
    </row>
    <row r="155" spans="31:59" ht="20.399999999999999" thickBot="1" x14ac:dyDescent="0.35">
      <c r="AE155" s="19" t="s">
        <v>464</v>
      </c>
      <c r="AF155" s="20" t="s">
        <v>1136</v>
      </c>
      <c r="AG155" s="20" t="s">
        <v>466</v>
      </c>
      <c r="AH155" s="20" t="s">
        <v>466</v>
      </c>
      <c r="AI155" s="20" t="s">
        <v>1137</v>
      </c>
      <c r="AJ155" s="20" t="s">
        <v>466</v>
      </c>
      <c r="BB155" s="19" t="s">
        <v>464</v>
      </c>
      <c r="BC155" s="20" t="s">
        <v>1607</v>
      </c>
      <c r="BD155" s="20" t="s">
        <v>466</v>
      </c>
      <c r="BE155" s="20" t="s">
        <v>466</v>
      </c>
      <c r="BF155" s="20" t="s">
        <v>1608</v>
      </c>
      <c r="BG155" s="20" t="s">
        <v>1609</v>
      </c>
    </row>
    <row r="156" spans="31:59" ht="20.399999999999999" thickBot="1" x14ac:dyDescent="0.35">
      <c r="AE156" s="19" t="s">
        <v>469</v>
      </c>
      <c r="AF156" s="20" t="s">
        <v>1138</v>
      </c>
      <c r="AG156" s="20" t="s">
        <v>471</v>
      </c>
      <c r="AH156" s="20" t="s">
        <v>471</v>
      </c>
      <c r="AI156" s="20" t="s">
        <v>1139</v>
      </c>
      <c r="AJ156" s="20" t="s">
        <v>471</v>
      </c>
      <c r="BB156" s="19" t="s">
        <v>469</v>
      </c>
      <c r="BC156" s="20" t="s">
        <v>1610</v>
      </c>
      <c r="BD156" s="20" t="s">
        <v>471</v>
      </c>
      <c r="BE156" s="20" t="s">
        <v>471</v>
      </c>
      <c r="BF156" s="20" t="s">
        <v>1611</v>
      </c>
      <c r="BG156" s="20" t="s">
        <v>1612</v>
      </c>
    </row>
    <row r="157" spans="31:59" ht="20.399999999999999" thickBot="1" x14ac:dyDescent="0.35">
      <c r="AE157" s="19" t="s">
        <v>474</v>
      </c>
      <c r="AF157" s="20" t="s">
        <v>1140</v>
      </c>
      <c r="AG157" s="20" t="s">
        <v>476</v>
      </c>
      <c r="AH157" s="20" t="s">
        <v>476</v>
      </c>
      <c r="AI157" s="20" t="s">
        <v>1141</v>
      </c>
      <c r="AJ157" s="20" t="s">
        <v>476</v>
      </c>
      <c r="BB157" s="19" t="s">
        <v>474</v>
      </c>
      <c r="BC157" s="20" t="s">
        <v>1613</v>
      </c>
      <c r="BD157" s="20" t="s">
        <v>476</v>
      </c>
      <c r="BE157" s="20" t="s">
        <v>476</v>
      </c>
      <c r="BF157" s="20" t="s">
        <v>1614</v>
      </c>
      <c r="BG157" s="20" t="s">
        <v>1615</v>
      </c>
    </row>
    <row r="158" spans="31:59" ht="15" thickBot="1" x14ac:dyDescent="0.35">
      <c r="AE158" s="19" t="s">
        <v>479</v>
      </c>
      <c r="AF158" s="20" t="s">
        <v>1142</v>
      </c>
      <c r="AG158" s="20" t="s">
        <v>481</v>
      </c>
      <c r="AH158" s="20" t="s">
        <v>481</v>
      </c>
      <c r="AI158" s="20" t="s">
        <v>1143</v>
      </c>
      <c r="AJ158" s="20" t="s">
        <v>481</v>
      </c>
      <c r="BB158" s="19" t="s">
        <v>479</v>
      </c>
      <c r="BC158" s="20" t="s">
        <v>1616</v>
      </c>
      <c r="BD158" s="20" t="s">
        <v>481</v>
      </c>
      <c r="BE158" s="20" t="s">
        <v>481</v>
      </c>
      <c r="BF158" s="20" t="s">
        <v>1617</v>
      </c>
      <c r="BG158" s="20" t="s">
        <v>1618</v>
      </c>
    </row>
    <row r="159" spans="31:59" ht="15" thickBot="1" x14ac:dyDescent="0.35">
      <c r="AE159" s="19" t="s">
        <v>484</v>
      </c>
      <c r="AF159" s="20" t="s">
        <v>1144</v>
      </c>
      <c r="AG159" s="20" t="s">
        <v>486</v>
      </c>
      <c r="AH159" s="20" t="s">
        <v>486</v>
      </c>
      <c r="AI159" s="20" t="s">
        <v>1145</v>
      </c>
      <c r="AJ159" s="20" t="s">
        <v>486</v>
      </c>
      <c r="BB159" s="19" t="s">
        <v>484</v>
      </c>
      <c r="BC159" s="20" t="s">
        <v>1619</v>
      </c>
      <c r="BD159" s="20" t="s">
        <v>486</v>
      </c>
      <c r="BE159" s="20" t="s">
        <v>486</v>
      </c>
      <c r="BF159" s="20" t="s">
        <v>1620</v>
      </c>
      <c r="BG159" s="20" t="s">
        <v>266</v>
      </c>
    </row>
    <row r="160" spans="31:59" ht="15" thickBot="1" x14ac:dyDescent="0.35">
      <c r="AE160" s="19" t="s">
        <v>489</v>
      </c>
      <c r="AF160" s="20" t="s">
        <v>1146</v>
      </c>
      <c r="AG160" s="20" t="s">
        <v>491</v>
      </c>
      <c r="AH160" s="20" t="s">
        <v>491</v>
      </c>
      <c r="AI160" s="20" t="s">
        <v>1147</v>
      </c>
      <c r="AJ160" s="20" t="s">
        <v>491</v>
      </c>
      <c r="BB160" s="19" t="s">
        <v>489</v>
      </c>
      <c r="BC160" s="20" t="s">
        <v>1621</v>
      </c>
      <c r="BD160" s="20" t="s">
        <v>491</v>
      </c>
      <c r="BE160" s="20" t="s">
        <v>491</v>
      </c>
      <c r="BF160" s="20" t="s">
        <v>1622</v>
      </c>
      <c r="BG160" s="20" t="s">
        <v>272</v>
      </c>
    </row>
    <row r="161" spans="31:59" ht="15" thickBot="1" x14ac:dyDescent="0.35">
      <c r="AE161" s="19" t="s">
        <v>494</v>
      </c>
      <c r="AF161" s="20" t="s">
        <v>1148</v>
      </c>
      <c r="AG161" s="20" t="s">
        <v>496</v>
      </c>
      <c r="AH161" s="20" t="s">
        <v>496</v>
      </c>
      <c r="AI161" s="20" t="s">
        <v>1149</v>
      </c>
      <c r="AJ161" s="20" t="s">
        <v>496</v>
      </c>
      <c r="BB161" s="19" t="s">
        <v>494</v>
      </c>
      <c r="BC161" s="20" t="s">
        <v>1623</v>
      </c>
      <c r="BD161" s="20" t="s">
        <v>496</v>
      </c>
      <c r="BE161" s="20" t="s">
        <v>496</v>
      </c>
      <c r="BF161" s="20" t="s">
        <v>1624</v>
      </c>
      <c r="BG161" s="20" t="s">
        <v>278</v>
      </c>
    </row>
    <row r="162" spans="31:59" ht="15" thickBot="1" x14ac:dyDescent="0.35">
      <c r="AE162" s="19" t="s">
        <v>499</v>
      </c>
      <c r="AF162" s="20" t="s">
        <v>1150</v>
      </c>
      <c r="AG162" s="20" t="s">
        <v>501</v>
      </c>
      <c r="AH162" s="20" t="s">
        <v>501</v>
      </c>
      <c r="AI162" s="20" t="s">
        <v>1151</v>
      </c>
      <c r="AJ162" s="20" t="s">
        <v>501</v>
      </c>
      <c r="BB162" s="19" t="s">
        <v>499</v>
      </c>
      <c r="BC162" s="20" t="s">
        <v>1625</v>
      </c>
      <c r="BD162" s="20" t="s">
        <v>501</v>
      </c>
      <c r="BE162" s="20" t="s">
        <v>501</v>
      </c>
      <c r="BF162" s="20" t="s">
        <v>1626</v>
      </c>
      <c r="BG162" s="20" t="s">
        <v>284</v>
      </c>
    </row>
    <row r="163" spans="31:59" ht="15" thickBot="1" x14ac:dyDescent="0.35">
      <c r="AE163" s="19" t="s">
        <v>504</v>
      </c>
      <c r="AF163" s="20" t="s">
        <v>1152</v>
      </c>
      <c r="AG163" s="20" t="s">
        <v>506</v>
      </c>
      <c r="AH163" s="20" t="s">
        <v>506</v>
      </c>
      <c r="AI163" s="20" t="s">
        <v>1153</v>
      </c>
      <c r="AJ163" s="20" t="s">
        <v>506</v>
      </c>
      <c r="BB163" s="19" t="s">
        <v>504</v>
      </c>
      <c r="BC163" s="20" t="s">
        <v>1627</v>
      </c>
      <c r="BD163" s="20" t="s">
        <v>506</v>
      </c>
      <c r="BE163" s="20" t="s">
        <v>506</v>
      </c>
      <c r="BF163" s="20" t="s">
        <v>1628</v>
      </c>
      <c r="BG163" s="20" t="s">
        <v>290</v>
      </c>
    </row>
    <row r="164" spans="31:59" ht="15" thickBot="1" x14ac:dyDescent="0.35">
      <c r="AE164" s="19" t="s">
        <v>509</v>
      </c>
      <c r="AF164" s="20" t="s">
        <v>1154</v>
      </c>
      <c r="AG164" s="20" t="s">
        <v>511</v>
      </c>
      <c r="AH164" s="20" t="s">
        <v>511</v>
      </c>
      <c r="AI164" s="20" t="s">
        <v>1155</v>
      </c>
      <c r="AJ164" s="20" t="s">
        <v>511</v>
      </c>
      <c r="BB164" s="19" t="s">
        <v>509</v>
      </c>
      <c r="BC164" s="20" t="s">
        <v>1629</v>
      </c>
      <c r="BD164" s="20" t="s">
        <v>511</v>
      </c>
      <c r="BE164" s="20" t="s">
        <v>511</v>
      </c>
      <c r="BF164" s="20" t="s">
        <v>1630</v>
      </c>
      <c r="BG164" s="20" t="s">
        <v>296</v>
      </c>
    </row>
    <row r="165" spans="31:59" ht="15" thickBot="1" x14ac:dyDescent="0.35">
      <c r="AE165" s="19" t="s">
        <v>514</v>
      </c>
      <c r="AF165" s="20" t="s">
        <v>1156</v>
      </c>
      <c r="AG165" s="20" t="s">
        <v>516</v>
      </c>
      <c r="AH165" s="20" t="s">
        <v>516</v>
      </c>
      <c r="AI165" s="20" t="s">
        <v>1157</v>
      </c>
      <c r="AJ165" s="20" t="s">
        <v>516</v>
      </c>
      <c r="BB165" s="19" t="s">
        <v>514</v>
      </c>
      <c r="BC165" s="20" t="s">
        <v>1631</v>
      </c>
      <c r="BD165" s="20" t="s">
        <v>516</v>
      </c>
      <c r="BE165" s="20" t="s">
        <v>516</v>
      </c>
      <c r="BF165" s="20" t="s">
        <v>1632</v>
      </c>
      <c r="BG165" s="20" t="s">
        <v>302</v>
      </c>
    </row>
    <row r="166" spans="31:59" ht="15" thickBot="1" x14ac:dyDescent="0.35">
      <c r="AE166" s="19" t="s">
        <v>519</v>
      </c>
      <c r="AF166" s="20" t="s">
        <v>1158</v>
      </c>
      <c r="AG166" s="20" t="s">
        <v>521</v>
      </c>
      <c r="AH166" s="20" t="s">
        <v>521</v>
      </c>
      <c r="AI166" s="20" t="s">
        <v>1159</v>
      </c>
      <c r="AJ166" s="20" t="s">
        <v>521</v>
      </c>
      <c r="BB166" s="19" t="s">
        <v>519</v>
      </c>
      <c r="BC166" s="20" t="s">
        <v>1633</v>
      </c>
      <c r="BD166" s="20" t="s">
        <v>521</v>
      </c>
      <c r="BE166" s="20" t="s">
        <v>521</v>
      </c>
      <c r="BF166" s="20" t="s">
        <v>1634</v>
      </c>
      <c r="BG166" s="20" t="s">
        <v>308</v>
      </c>
    </row>
    <row r="167" spans="31:59" ht="15" thickBot="1" x14ac:dyDescent="0.35">
      <c r="AE167" s="19" t="s">
        <v>524</v>
      </c>
      <c r="AF167" s="20" t="s">
        <v>1160</v>
      </c>
      <c r="AG167" s="20" t="s">
        <v>525</v>
      </c>
      <c r="AH167" s="20" t="s">
        <v>525</v>
      </c>
      <c r="AI167" s="20" t="s">
        <v>1161</v>
      </c>
      <c r="AJ167" s="20" t="s">
        <v>525</v>
      </c>
      <c r="BB167" s="19" t="s">
        <v>524</v>
      </c>
      <c r="BC167" s="20" t="s">
        <v>1635</v>
      </c>
      <c r="BD167" s="20" t="s">
        <v>525</v>
      </c>
      <c r="BE167" s="20" t="s">
        <v>525</v>
      </c>
      <c r="BF167" s="20" t="s">
        <v>1636</v>
      </c>
      <c r="BG167" s="20" t="s">
        <v>314</v>
      </c>
    </row>
    <row r="168" spans="31:59" ht="15" thickBot="1" x14ac:dyDescent="0.35">
      <c r="AE168" s="19" t="s">
        <v>528</v>
      </c>
      <c r="AF168" s="20" t="s">
        <v>1162</v>
      </c>
      <c r="AG168" s="20" t="s">
        <v>529</v>
      </c>
      <c r="AH168" s="20" t="s">
        <v>529</v>
      </c>
      <c r="AI168" s="20" t="s">
        <v>1163</v>
      </c>
      <c r="AJ168" s="20" t="s">
        <v>529</v>
      </c>
      <c r="BB168" s="19" t="s">
        <v>528</v>
      </c>
      <c r="BC168" s="20" t="s">
        <v>1637</v>
      </c>
      <c r="BD168" s="20" t="s">
        <v>529</v>
      </c>
      <c r="BE168" s="20" t="s">
        <v>529</v>
      </c>
      <c r="BF168" s="20" t="s">
        <v>1638</v>
      </c>
      <c r="BG168" s="20" t="s">
        <v>320</v>
      </c>
    </row>
    <row r="169" spans="31:59" ht="15" thickBot="1" x14ac:dyDescent="0.35">
      <c r="AE169" s="19" t="s">
        <v>532</v>
      </c>
      <c r="AF169" s="20" t="s">
        <v>1164</v>
      </c>
      <c r="AG169" s="20" t="s">
        <v>533</v>
      </c>
      <c r="AH169" s="20" t="s">
        <v>533</v>
      </c>
      <c r="AI169" s="20" t="s">
        <v>1165</v>
      </c>
      <c r="AJ169" s="20" t="s">
        <v>533</v>
      </c>
      <c r="BB169" s="19" t="s">
        <v>532</v>
      </c>
      <c r="BC169" s="20" t="s">
        <v>1639</v>
      </c>
      <c r="BD169" s="20" t="s">
        <v>533</v>
      </c>
      <c r="BE169" s="20" t="s">
        <v>533</v>
      </c>
      <c r="BF169" s="20" t="s">
        <v>1640</v>
      </c>
      <c r="BG169" s="20" t="s">
        <v>326</v>
      </c>
    </row>
    <row r="170" spans="31:59" ht="15" thickBot="1" x14ac:dyDescent="0.35">
      <c r="AE170" s="19" t="s">
        <v>536</v>
      </c>
      <c r="AF170" s="20" t="s">
        <v>1166</v>
      </c>
      <c r="AG170" s="20" t="s">
        <v>537</v>
      </c>
      <c r="AH170" s="20" t="s">
        <v>537</v>
      </c>
      <c r="AI170" s="20" t="s">
        <v>1167</v>
      </c>
      <c r="AJ170" s="20" t="s">
        <v>537</v>
      </c>
      <c r="BB170" s="19" t="s">
        <v>536</v>
      </c>
      <c r="BC170" s="20" t="s">
        <v>1641</v>
      </c>
      <c r="BD170" s="20" t="s">
        <v>537</v>
      </c>
      <c r="BE170" s="20" t="s">
        <v>537</v>
      </c>
      <c r="BF170" s="20" t="s">
        <v>1642</v>
      </c>
      <c r="BG170" s="20" t="s">
        <v>332</v>
      </c>
    </row>
    <row r="171" spans="31:59" ht="15" thickBot="1" x14ac:dyDescent="0.35">
      <c r="AE171" s="19" t="s">
        <v>540</v>
      </c>
      <c r="AF171" s="20" t="s">
        <v>1168</v>
      </c>
      <c r="AG171" s="20" t="s">
        <v>541</v>
      </c>
      <c r="AH171" s="20" t="s">
        <v>541</v>
      </c>
      <c r="AI171" s="20" t="s">
        <v>1169</v>
      </c>
      <c r="AJ171" s="20" t="s">
        <v>541</v>
      </c>
      <c r="BB171" s="19" t="s">
        <v>540</v>
      </c>
      <c r="BC171" s="20" t="s">
        <v>1643</v>
      </c>
      <c r="BD171" s="20" t="s">
        <v>541</v>
      </c>
      <c r="BE171" s="20" t="s">
        <v>541</v>
      </c>
      <c r="BF171" s="20" t="s">
        <v>1644</v>
      </c>
      <c r="BG171" s="20" t="s">
        <v>338</v>
      </c>
    </row>
    <row r="172" spans="31:59" ht="15" thickBot="1" x14ac:dyDescent="0.35">
      <c r="AE172" s="19" t="s">
        <v>544</v>
      </c>
      <c r="AF172" s="20" t="s">
        <v>1170</v>
      </c>
      <c r="AG172" s="20" t="s">
        <v>545</v>
      </c>
      <c r="AH172" s="20" t="s">
        <v>545</v>
      </c>
      <c r="AI172" s="20" t="s">
        <v>1171</v>
      </c>
      <c r="AJ172" s="20" t="s">
        <v>545</v>
      </c>
      <c r="BB172" s="19" t="s">
        <v>544</v>
      </c>
      <c r="BC172" s="20" t="s">
        <v>1645</v>
      </c>
      <c r="BD172" s="20" t="s">
        <v>545</v>
      </c>
      <c r="BE172" s="20" t="s">
        <v>545</v>
      </c>
      <c r="BF172" s="20" t="s">
        <v>545</v>
      </c>
      <c r="BG172" s="20" t="s">
        <v>1646</v>
      </c>
    </row>
    <row r="173" spans="31:59" ht="15" thickBot="1" x14ac:dyDescent="0.35">
      <c r="AE173" s="19" t="s">
        <v>548</v>
      </c>
      <c r="AF173" s="20" t="s">
        <v>1172</v>
      </c>
      <c r="AG173" s="20" t="s">
        <v>549</v>
      </c>
      <c r="AH173" s="20" t="s">
        <v>549</v>
      </c>
      <c r="AI173" s="20" t="s">
        <v>549</v>
      </c>
      <c r="AJ173" s="20" t="s">
        <v>549</v>
      </c>
      <c r="BB173" s="19" t="s">
        <v>548</v>
      </c>
      <c r="BC173" s="20" t="s">
        <v>1647</v>
      </c>
      <c r="BD173" s="20" t="s">
        <v>549</v>
      </c>
      <c r="BE173" s="20" t="s">
        <v>549</v>
      </c>
      <c r="BF173" s="20" t="s">
        <v>549</v>
      </c>
      <c r="BG173" s="20" t="s">
        <v>549</v>
      </c>
    </row>
    <row r="174" spans="31:59" ht="18.600000000000001" thickBot="1" x14ac:dyDescent="0.35">
      <c r="AE174" s="15"/>
      <c r="BB174" s="15"/>
    </row>
    <row r="175" spans="31:59" ht="15" thickBot="1" x14ac:dyDescent="0.35">
      <c r="AE175" s="19" t="s">
        <v>551</v>
      </c>
      <c r="AF175" s="19" t="s">
        <v>26</v>
      </c>
      <c r="AG175" s="19" t="s">
        <v>27</v>
      </c>
      <c r="AH175" s="19" t="s">
        <v>28</v>
      </c>
      <c r="AI175" s="19" t="s">
        <v>29</v>
      </c>
      <c r="AJ175" s="19" t="s">
        <v>30</v>
      </c>
      <c r="BB175" s="19" t="s">
        <v>551</v>
      </c>
      <c r="BC175" s="19" t="s">
        <v>26</v>
      </c>
      <c r="BD175" s="19" t="s">
        <v>27</v>
      </c>
      <c r="BE175" s="19" t="s">
        <v>28</v>
      </c>
      <c r="BF175" s="19" t="s">
        <v>29</v>
      </c>
      <c r="BG175" s="19" t="s">
        <v>30</v>
      </c>
    </row>
    <row r="176" spans="31:59" ht="15" thickBot="1" x14ac:dyDescent="0.35">
      <c r="AE176" s="19" t="s">
        <v>114</v>
      </c>
      <c r="AF176" s="20">
        <v>999691.2</v>
      </c>
      <c r="AG176" s="20">
        <v>80</v>
      </c>
      <c r="AH176" s="20">
        <v>287.5</v>
      </c>
      <c r="AI176" s="20">
        <v>1332</v>
      </c>
      <c r="AJ176" s="20">
        <v>499397.4</v>
      </c>
      <c r="BB176" s="19" t="s">
        <v>114</v>
      </c>
      <c r="BC176" s="20">
        <v>999622.3</v>
      </c>
      <c r="BD176" s="20">
        <v>80</v>
      </c>
      <c r="BE176" s="20">
        <v>297</v>
      </c>
      <c r="BF176" s="20">
        <v>1250.5</v>
      </c>
      <c r="BG176" s="20">
        <v>499351.1</v>
      </c>
    </row>
    <row r="177" spans="31:59" ht="15" thickBot="1" x14ac:dyDescent="0.35">
      <c r="AE177" s="19" t="s">
        <v>120</v>
      </c>
      <c r="AF177" s="20">
        <v>999669.2</v>
      </c>
      <c r="AG177" s="20">
        <v>79</v>
      </c>
      <c r="AH177" s="20">
        <v>286.5</v>
      </c>
      <c r="AI177" s="20">
        <v>1311</v>
      </c>
      <c r="AJ177" s="20">
        <v>499375.4</v>
      </c>
      <c r="BB177" s="19" t="s">
        <v>120</v>
      </c>
      <c r="BC177" s="20">
        <v>999621.3</v>
      </c>
      <c r="BD177" s="20">
        <v>79</v>
      </c>
      <c r="BE177" s="20">
        <v>296</v>
      </c>
      <c r="BF177" s="20">
        <v>1224</v>
      </c>
      <c r="BG177" s="20">
        <v>499350.1</v>
      </c>
    </row>
    <row r="178" spans="31:59" ht="15" thickBot="1" x14ac:dyDescent="0.35">
      <c r="AE178" s="19" t="s">
        <v>126</v>
      </c>
      <c r="AF178" s="20">
        <v>999668.2</v>
      </c>
      <c r="AG178" s="20">
        <v>78</v>
      </c>
      <c r="AH178" s="20">
        <v>285.5</v>
      </c>
      <c r="AI178" s="20">
        <v>1309</v>
      </c>
      <c r="AJ178" s="20">
        <v>499374.4</v>
      </c>
      <c r="BB178" s="19" t="s">
        <v>126</v>
      </c>
      <c r="BC178" s="20">
        <v>999619.8</v>
      </c>
      <c r="BD178" s="20">
        <v>78</v>
      </c>
      <c r="BE178" s="20">
        <v>295</v>
      </c>
      <c r="BF178" s="20">
        <v>1223</v>
      </c>
      <c r="BG178" s="20">
        <v>499349.1</v>
      </c>
    </row>
    <row r="179" spans="31:59" ht="15" thickBot="1" x14ac:dyDescent="0.35">
      <c r="AE179" s="19" t="s">
        <v>132</v>
      </c>
      <c r="AF179" s="20">
        <v>999667.19999999995</v>
      </c>
      <c r="AG179" s="20">
        <v>77</v>
      </c>
      <c r="AH179" s="20">
        <v>284.5</v>
      </c>
      <c r="AI179" s="20">
        <v>1083.5</v>
      </c>
      <c r="AJ179" s="20">
        <v>499373.4</v>
      </c>
      <c r="BB179" s="19" t="s">
        <v>132</v>
      </c>
      <c r="BC179" s="20">
        <v>999616.8</v>
      </c>
      <c r="BD179" s="20">
        <v>77</v>
      </c>
      <c r="BE179" s="20">
        <v>294</v>
      </c>
      <c r="BF179" s="20">
        <v>1222</v>
      </c>
      <c r="BG179" s="20">
        <v>499348.1</v>
      </c>
    </row>
    <row r="180" spans="31:59" ht="15" thickBot="1" x14ac:dyDescent="0.35">
      <c r="AE180" s="19" t="s">
        <v>138</v>
      </c>
      <c r="AF180" s="20">
        <v>999666.2</v>
      </c>
      <c r="AG180" s="20">
        <v>76</v>
      </c>
      <c r="AH180" s="20">
        <v>283.5</v>
      </c>
      <c r="AI180" s="20">
        <v>1082.5</v>
      </c>
      <c r="AJ180" s="20">
        <v>499372.4</v>
      </c>
      <c r="BB180" s="19" t="s">
        <v>138</v>
      </c>
      <c r="BC180" s="20">
        <v>999594.3</v>
      </c>
      <c r="BD180" s="20">
        <v>76</v>
      </c>
      <c r="BE180" s="20">
        <v>293</v>
      </c>
      <c r="BF180" s="20">
        <v>1221</v>
      </c>
      <c r="BG180" s="20">
        <v>499347.1</v>
      </c>
    </row>
    <row r="181" spans="31:59" ht="15" thickBot="1" x14ac:dyDescent="0.35">
      <c r="AE181" s="19" t="s">
        <v>144</v>
      </c>
      <c r="AF181" s="20">
        <v>999645.7</v>
      </c>
      <c r="AG181" s="20">
        <v>75</v>
      </c>
      <c r="AH181" s="20">
        <v>75</v>
      </c>
      <c r="AI181" s="20">
        <v>1062.5</v>
      </c>
      <c r="AJ181" s="20">
        <v>499371.4</v>
      </c>
      <c r="BB181" s="19" t="s">
        <v>144</v>
      </c>
      <c r="BC181" s="20">
        <v>999482.3</v>
      </c>
      <c r="BD181" s="20">
        <v>75</v>
      </c>
      <c r="BE181" s="20">
        <v>75</v>
      </c>
      <c r="BF181" s="20">
        <v>1220</v>
      </c>
      <c r="BG181" s="20">
        <v>499346.1</v>
      </c>
    </row>
    <row r="182" spans="31:59" ht="15" thickBot="1" x14ac:dyDescent="0.35">
      <c r="AE182" s="19" t="s">
        <v>150</v>
      </c>
      <c r="AF182" s="20">
        <v>999644.7</v>
      </c>
      <c r="AG182" s="20">
        <v>74</v>
      </c>
      <c r="AH182" s="20">
        <v>74</v>
      </c>
      <c r="AI182" s="20">
        <v>1044</v>
      </c>
      <c r="AJ182" s="20">
        <v>499370.4</v>
      </c>
      <c r="BB182" s="19" t="s">
        <v>150</v>
      </c>
      <c r="BC182" s="20">
        <v>999377.3</v>
      </c>
      <c r="BD182" s="20">
        <v>74</v>
      </c>
      <c r="BE182" s="20">
        <v>74</v>
      </c>
      <c r="BF182" s="20">
        <v>1218</v>
      </c>
      <c r="BG182" s="20">
        <v>499345.1</v>
      </c>
    </row>
    <row r="183" spans="31:59" ht="15" thickBot="1" x14ac:dyDescent="0.35">
      <c r="AE183" s="19" t="s">
        <v>156</v>
      </c>
      <c r="AF183" s="20">
        <v>999621.2</v>
      </c>
      <c r="AG183" s="20">
        <v>73</v>
      </c>
      <c r="AH183" s="20">
        <v>73</v>
      </c>
      <c r="AI183" s="20">
        <v>987</v>
      </c>
      <c r="AJ183" s="20">
        <v>499369.4</v>
      </c>
      <c r="BB183" s="19" t="s">
        <v>156</v>
      </c>
      <c r="BC183" s="20">
        <v>999376.3</v>
      </c>
      <c r="BD183" s="20">
        <v>73</v>
      </c>
      <c r="BE183" s="20">
        <v>73</v>
      </c>
      <c r="BF183" s="20">
        <v>1200</v>
      </c>
      <c r="BG183" s="20">
        <v>499344.1</v>
      </c>
    </row>
    <row r="184" spans="31:59" ht="15" thickBot="1" x14ac:dyDescent="0.35">
      <c r="AE184" s="19" t="s">
        <v>162</v>
      </c>
      <c r="AF184" s="20">
        <v>999613.7</v>
      </c>
      <c r="AG184" s="20">
        <v>72</v>
      </c>
      <c r="AH184" s="20">
        <v>72</v>
      </c>
      <c r="AI184" s="20">
        <v>936</v>
      </c>
      <c r="AJ184" s="20">
        <v>499368.4</v>
      </c>
      <c r="BB184" s="19" t="s">
        <v>162</v>
      </c>
      <c r="BC184" s="20">
        <v>999373.3</v>
      </c>
      <c r="BD184" s="20">
        <v>72</v>
      </c>
      <c r="BE184" s="20">
        <v>72</v>
      </c>
      <c r="BF184" s="20">
        <v>1199</v>
      </c>
      <c r="BG184" s="20">
        <v>499343.1</v>
      </c>
    </row>
    <row r="185" spans="31:59" ht="15" thickBot="1" x14ac:dyDescent="0.35">
      <c r="AE185" s="19" t="s">
        <v>168</v>
      </c>
      <c r="AF185" s="20">
        <v>999612.7</v>
      </c>
      <c r="AG185" s="20">
        <v>71</v>
      </c>
      <c r="AH185" s="20">
        <v>71</v>
      </c>
      <c r="AI185" s="20">
        <v>862</v>
      </c>
      <c r="AJ185" s="20">
        <v>499367.4</v>
      </c>
      <c r="BB185" s="19" t="s">
        <v>168</v>
      </c>
      <c r="BC185" s="20">
        <v>999372.3</v>
      </c>
      <c r="BD185" s="20">
        <v>71</v>
      </c>
      <c r="BE185" s="20">
        <v>71</v>
      </c>
      <c r="BF185" s="20">
        <v>1198</v>
      </c>
      <c r="BG185" s="20">
        <v>499342.1</v>
      </c>
    </row>
    <row r="186" spans="31:59" ht="15" thickBot="1" x14ac:dyDescent="0.35">
      <c r="AE186" s="19" t="s">
        <v>174</v>
      </c>
      <c r="AF186" s="20">
        <v>999611.7</v>
      </c>
      <c r="AG186" s="20">
        <v>70</v>
      </c>
      <c r="AH186" s="20">
        <v>70</v>
      </c>
      <c r="AI186" s="20">
        <v>838</v>
      </c>
      <c r="AJ186" s="20">
        <v>499366.40000000002</v>
      </c>
      <c r="BB186" s="19" t="s">
        <v>174</v>
      </c>
      <c r="BC186" s="20">
        <v>999369.3</v>
      </c>
      <c r="BD186" s="20">
        <v>70</v>
      </c>
      <c r="BE186" s="20">
        <v>70</v>
      </c>
      <c r="BF186" s="20">
        <v>1188</v>
      </c>
      <c r="BG186" s="20">
        <v>499341.1</v>
      </c>
    </row>
    <row r="187" spans="31:59" ht="15" thickBot="1" x14ac:dyDescent="0.35">
      <c r="AE187" s="19" t="s">
        <v>180</v>
      </c>
      <c r="AF187" s="20">
        <v>999610.7</v>
      </c>
      <c r="AG187" s="20">
        <v>69</v>
      </c>
      <c r="AH187" s="20">
        <v>69</v>
      </c>
      <c r="AI187" s="20">
        <v>781.5</v>
      </c>
      <c r="AJ187" s="20">
        <v>499365.4</v>
      </c>
      <c r="BB187" s="19" t="s">
        <v>180</v>
      </c>
      <c r="BC187" s="20">
        <v>999340.8</v>
      </c>
      <c r="BD187" s="20">
        <v>69</v>
      </c>
      <c r="BE187" s="20">
        <v>69</v>
      </c>
      <c r="BF187" s="20">
        <v>1158.5</v>
      </c>
      <c r="BG187" s="20">
        <v>499340.1</v>
      </c>
    </row>
    <row r="188" spans="31:59" ht="15" thickBot="1" x14ac:dyDescent="0.35">
      <c r="AE188" s="19" t="s">
        <v>186</v>
      </c>
      <c r="AF188" s="20">
        <v>999587.7</v>
      </c>
      <c r="AG188" s="20">
        <v>68</v>
      </c>
      <c r="AH188" s="20">
        <v>68</v>
      </c>
      <c r="AI188" s="20">
        <v>780</v>
      </c>
      <c r="AJ188" s="20">
        <v>499364.4</v>
      </c>
      <c r="BB188" s="19" t="s">
        <v>186</v>
      </c>
      <c r="BC188" s="20">
        <v>999260.3</v>
      </c>
      <c r="BD188" s="20">
        <v>68</v>
      </c>
      <c r="BE188" s="20">
        <v>68</v>
      </c>
      <c r="BF188" s="20">
        <v>1134.5</v>
      </c>
      <c r="BG188" s="20">
        <v>499339.1</v>
      </c>
    </row>
    <row r="189" spans="31:59" ht="15" thickBot="1" x14ac:dyDescent="0.35">
      <c r="AE189" s="19" t="s">
        <v>192</v>
      </c>
      <c r="AF189" s="20">
        <v>999582.7</v>
      </c>
      <c r="AG189" s="20">
        <v>67</v>
      </c>
      <c r="AH189" s="20">
        <v>67</v>
      </c>
      <c r="AI189" s="20">
        <v>779</v>
      </c>
      <c r="AJ189" s="20">
        <v>499363.4</v>
      </c>
      <c r="BB189" s="19" t="s">
        <v>192</v>
      </c>
      <c r="BC189" s="20">
        <v>999259.3</v>
      </c>
      <c r="BD189" s="20">
        <v>67</v>
      </c>
      <c r="BE189" s="20">
        <v>67</v>
      </c>
      <c r="BF189" s="20">
        <v>1133.5</v>
      </c>
      <c r="BG189" s="20">
        <v>499338.1</v>
      </c>
    </row>
    <row r="190" spans="31:59" ht="15" thickBot="1" x14ac:dyDescent="0.35">
      <c r="AE190" s="19" t="s">
        <v>198</v>
      </c>
      <c r="AF190" s="20">
        <v>999581.7</v>
      </c>
      <c r="AG190" s="20">
        <v>66</v>
      </c>
      <c r="AH190" s="20">
        <v>66</v>
      </c>
      <c r="AI190" s="20">
        <v>708</v>
      </c>
      <c r="AJ190" s="20">
        <v>499362.4</v>
      </c>
      <c r="BB190" s="19" t="s">
        <v>198</v>
      </c>
      <c r="BC190" s="20">
        <v>999154.3</v>
      </c>
      <c r="BD190" s="20">
        <v>66</v>
      </c>
      <c r="BE190" s="20">
        <v>66</v>
      </c>
      <c r="BF190" s="20">
        <v>1116.5</v>
      </c>
      <c r="BG190" s="20">
        <v>499337.1</v>
      </c>
    </row>
    <row r="191" spans="31:59" ht="15" thickBot="1" x14ac:dyDescent="0.35">
      <c r="AE191" s="19" t="s">
        <v>204</v>
      </c>
      <c r="AF191" s="20">
        <v>999580.7</v>
      </c>
      <c r="AG191" s="20">
        <v>65</v>
      </c>
      <c r="AH191" s="20">
        <v>65</v>
      </c>
      <c r="AI191" s="20">
        <v>654.5</v>
      </c>
      <c r="AJ191" s="20">
        <v>499361.4</v>
      </c>
      <c r="BB191" s="19" t="s">
        <v>204</v>
      </c>
      <c r="BC191" s="20">
        <v>999152.8</v>
      </c>
      <c r="BD191" s="20">
        <v>65</v>
      </c>
      <c r="BE191" s="20">
        <v>65</v>
      </c>
      <c r="BF191" s="20">
        <v>1114.5</v>
      </c>
      <c r="BG191" s="20">
        <v>499336.1</v>
      </c>
    </row>
    <row r="192" spans="31:59" ht="15" thickBot="1" x14ac:dyDescent="0.35">
      <c r="AE192" s="19" t="s">
        <v>210</v>
      </c>
      <c r="AF192" s="20">
        <v>999574.7</v>
      </c>
      <c r="AG192" s="20">
        <v>64</v>
      </c>
      <c r="AH192" s="20">
        <v>64</v>
      </c>
      <c r="AI192" s="20">
        <v>653.5</v>
      </c>
      <c r="AJ192" s="20">
        <v>64</v>
      </c>
      <c r="BB192" s="19" t="s">
        <v>210</v>
      </c>
      <c r="BC192" s="20">
        <v>499892.6</v>
      </c>
      <c r="BD192" s="20">
        <v>64</v>
      </c>
      <c r="BE192" s="20">
        <v>64</v>
      </c>
      <c r="BF192" s="20">
        <v>1110.5</v>
      </c>
      <c r="BG192" s="20">
        <v>499335.1</v>
      </c>
    </row>
    <row r="193" spans="31:59" ht="15" thickBot="1" x14ac:dyDescent="0.35">
      <c r="AE193" s="19" t="s">
        <v>216</v>
      </c>
      <c r="AF193" s="20">
        <v>999573.7</v>
      </c>
      <c r="AG193" s="20">
        <v>63</v>
      </c>
      <c r="AH193" s="20">
        <v>63</v>
      </c>
      <c r="AI193" s="20">
        <v>587.5</v>
      </c>
      <c r="AJ193" s="20">
        <v>63</v>
      </c>
      <c r="BB193" s="19" t="s">
        <v>216</v>
      </c>
      <c r="BC193" s="20">
        <v>499891.1</v>
      </c>
      <c r="BD193" s="20">
        <v>63</v>
      </c>
      <c r="BE193" s="20">
        <v>63</v>
      </c>
      <c r="BF193" s="20">
        <v>1106.5</v>
      </c>
      <c r="BG193" s="20">
        <v>499334.1</v>
      </c>
    </row>
    <row r="194" spans="31:59" ht="15" thickBot="1" x14ac:dyDescent="0.35">
      <c r="AE194" s="19" t="s">
        <v>222</v>
      </c>
      <c r="AF194" s="20">
        <v>999572.7</v>
      </c>
      <c r="AG194" s="20">
        <v>62</v>
      </c>
      <c r="AH194" s="20">
        <v>62</v>
      </c>
      <c r="AI194" s="20">
        <v>586.5</v>
      </c>
      <c r="AJ194" s="20">
        <v>62</v>
      </c>
      <c r="BB194" s="19" t="s">
        <v>222</v>
      </c>
      <c r="BC194" s="20">
        <v>499889.6</v>
      </c>
      <c r="BD194" s="20">
        <v>62</v>
      </c>
      <c r="BE194" s="20">
        <v>62</v>
      </c>
      <c r="BF194" s="20">
        <v>1105.5</v>
      </c>
      <c r="BG194" s="20">
        <v>499333.1</v>
      </c>
    </row>
    <row r="195" spans="31:59" ht="15" thickBot="1" x14ac:dyDescent="0.35">
      <c r="AE195" s="19" t="s">
        <v>228</v>
      </c>
      <c r="AF195" s="20">
        <v>999571.7</v>
      </c>
      <c r="AG195" s="20">
        <v>61</v>
      </c>
      <c r="AH195" s="20">
        <v>61</v>
      </c>
      <c r="AI195" s="20">
        <v>585.5</v>
      </c>
      <c r="AJ195" s="20">
        <v>61</v>
      </c>
      <c r="BB195" s="19" t="s">
        <v>228</v>
      </c>
      <c r="BC195" s="20">
        <v>499886.1</v>
      </c>
      <c r="BD195" s="20">
        <v>61</v>
      </c>
      <c r="BE195" s="20">
        <v>61</v>
      </c>
      <c r="BF195" s="20">
        <v>1104.5</v>
      </c>
      <c r="BG195" s="20">
        <v>499332.1</v>
      </c>
    </row>
    <row r="196" spans="31:59" ht="15" thickBot="1" x14ac:dyDescent="0.35">
      <c r="AE196" s="19" t="s">
        <v>234</v>
      </c>
      <c r="AF196" s="20">
        <v>999570.7</v>
      </c>
      <c r="AG196" s="20">
        <v>60</v>
      </c>
      <c r="AH196" s="20">
        <v>60</v>
      </c>
      <c r="AI196" s="20">
        <v>572.5</v>
      </c>
      <c r="AJ196" s="20">
        <v>60</v>
      </c>
      <c r="BB196" s="19" t="s">
        <v>234</v>
      </c>
      <c r="BC196" s="20">
        <v>499807.1</v>
      </c>
      <c r="BD196" s="20">
        <v>60</v>
      </c>
      <c r="BE196" s="20">
        <v>60</v>
      </c>
      <c r="BF196" s="20">
        <v>1100.5</v>
      </c>
      <c r="BG196" s="20">
        <v>499331.1</v>
      </c>
    </row>
    <row r="197" spans="31:59" ht="15" thickBot="1" x14ac:dyDescent="0.35">
      <c r="AE197" s="19" t="s">
        <v>240</v>
      </c>
      <c r="AF197" s="20">
        <v>999569.7</v>
      </c>
      <c r="AG197" s="20">
        <v>59</v>
      </c>
      <c r="AH197" s="20">
        <v>59</v>
      </c>
      <c r="AI197" s="20">
        <v>571.5</v>
      </c>
      <c r="AJ197" s="20">
        <v>59</v>
      </c>
      <c r="BB197" s="19" t="s">
        <v>240</v>
      </c>
      <c r="BC197" s="20">
        <v>499745.1</v>
      </c>
      <c r="BD197" s="20">
        <v>59</v>
      </c>
      <c r="BE197" s="20">
        <v>59</v>
      </c>
      <c r="BF197" s="20">
        <v>1080.5</v>
      </c>
      <c r="BG197" s="20">
        <v>499330.1</v>
      </c>
    </row>
    <row r="198" spans="31:59" ht="15" thickBot="1" x14ac:dyDescent="0.35">
      <c r="AE198" s="19" t="s">
        <v>246</v>
      </c>
      <c r="AF198" s="20">
        <v>999559.2</v>
      </c>
      <c r="AG198" s="20">
        <v>58</v>
      </c>
      <c r="AH198" s="20">
        <v>58</v>
      </c>
      <c r="AI198" s="20">
        <v>570.5</v>
      </c>
      <c r="AJ198" s="20">
        <v>58</v>
      </c>
      <c r="BB198" s="19" t="s">
        <v>246</v>
      </c>
      <c r="BC198" s="20">
        <v>499742.1</v>
      </c>
      <c r="BD198" s="20">
        <v>58</v>
      </c>
      <c r="BE198" s="20">
        <v>58</v>
      </c>
      <c r="BF198" s="20">
        <v>1079.5</v>
      </c>
      <c r="BG198" s="20">
        <v>499329.1</v>
      </c>
    </row>
    <row r="199" spans="31:59" ht="15" thickBot="1" x14ac:dyDescent="0.35">
      <c r="AE199" s="19" t="s">
        <v>252</v>
      </c>
      <c r="AF199" s="20">
        <v>999558.2</v>
      </c>
      <c r="AG199" s="20">
        <v>57</v>
      </c>
      <c r="AH199" s="20">
        <v>57</v>
      </c>
      <c r="AI199" s="20">
        <v>549</v>
      </c>
      <c r="AJ199" s="20">
        <v>57</v>
      </c>
      <c r="BB199" s="19" t="s">
        <v>252</v>
      </c>
      <c r="BC199" s="20">
        <v>499719.6</v>
      </c>
      <c r="BD199" s="20">
        <v>57</v>
      </c>
      <c r="BE199" s="20">
        <v>57</v>
      </c>
      <c r="BF199" s="20">
        <v>1065.5</v>
      </c>
      <c r="BG199" s="20">
        <v>499328.1</v>
      </c>
    </row>
    <row r="200" spans="31:59" ht="15" thickBot="1" x14ac:dyDescent="0.35">
      <c r="AE200" s="19" t="s">
        <v>258</v>
      </c>
      <c r="AF200" s="20">
        <v>999557.2</v>
      </c>
      <c r="AG200" s="20">
        <v>56</v>
      </c>
      <c r="AH200" s="20">
        <v>56</v>
      </c>
      <c r="AI200" s="20">
        <v>548</v>
      </c>
      <c r="AJ200" s="20">
        <v>56</v>
      </c>
      <c r="BB200" s="19" t="s">
        <v>258</v>
      </c>
      <c r="BC200" s="20">
        <v>499709.1</v>
      </c>
      <c r="BD200" s="20">
        <v>56</v>
      </c>
      <c r="BE200" s="20">
        <v>56</v>
      </c>
      <c r="BF200" s="20">
        <v>1064.5</v>
      </c>
      <c r="BG200" s="20">
        <v>499327.1</v>
      </c>
    </row>
    <row r="201" spans="31:59" ht="15" thickBot="1" x14ac:dyDescent="0.35">
      <c r="AE201" s="19" t="s">
        <v>264</v>
      </c>
      <c r="AF201" s="20">
        <v>999542.2</v>
      </c>
      <c r="AG201" s="20">
        <v>55</v>
      </c>
      <c r="AH201" s="20">
        <v>55</v>
      </c>
      <c r="AI201" s="20">
        <v>507</v>
      </c>
      <c r="AJ201" s="20">
        <v>55</v>
      </c>
      <c r="BB201" s="19" t="s">
        <v>264</v>
      </c>
      <c r="BC201" s="20">
        <v>499702.1</v>
      </c>
      <c r="BD201" s="20">
        <v>55</v>
      </c>
      <c r="BE201" s="20">
        <v>55</v>
      </c>
      <c r="BF201" s="20">
        <v>1063.5</v>
      </c>
      <c r="BG201" s="20">
        <v>499326.1</v>
      </c>
    </row>
    <row r="202" spans="31:59" ht="15" thickBot="1" x14ac:dyDescent="0.35">
      <c r="AE202" s="19" t="s">
        <v>270</v>
      </c>
      <c r="AF202" s="20">
        <v>999541.2</v>
      </c>
      <c r="AG202" s="20">
        <v>54</v>
      </c>
      <c r="AH202" s="20">
        <v>54</v>
      </c>
      <c r="AI202" s="20">
        <v>471.5</v>
      </c>
      <c r="AJ202" s="20">
        <v>54</v>
      </c>
      <c r="BB202" s="19" t="s">
        <v>270</v>
      </c>
      <c r="BC202" s="20">
        <v>499701.1</v>
      </c>
      <c r="BD202" s="20">
        <v>54</v>
      </c>
      <c r="BE202" s="20">
        <v>54</v>
      </c>
      <c r="BF202" s="20">
        <v>1062.5</v>
      </c>
      <c r="BG202" s="20">
        <v>499325.1</v>
      </c>
    </row>
    <row r="203" spans="31:59" ht="15" thickBot="1" x14ac:dyDescent="0.35">
      <c r="AE203" s="19" t="s">
        <v>276</v>
      </c>
      <c r="AF203" s="20">
        <v>999529.2</v>
      </c>
      <c r="AG203" s="20">
        <v>53</v>
      </c>
      <c r="AH203" s="20">
        <v>53</v>
      </c>
      <c r="AI203" s="20">
        <v>470.5</v>
      </c>
      <c r="AJ203" s="20">
        <v>53</v>
      </c>
      <c r="BB203" s="19" t="s">
        <v>276</v>
      </c>
      <c r="BC203" s="20">
        <v>499686.1</v>
      </c>
      <c r="BD203" s="20">
        <v>53</v>
      </c>
      <c r="BE203" s="20">
        <v>53</v>
      </c>
      <c r="BF203" s="20">
        <v>1047</v>
      </c>
      <c r="BG203" s="20">
        <v>499324.1</v>
      </c>
    </row>
    <row r="204" spans="31:59" ht="15" thickBot="1" x14ac:dyDescent="0.35">
      <c r="AE204" s="19" t="s">
        <v>282</v>
      </c>
      <c r="AF204" s="20">
        <v>999528.2</v>
      </c>
      <c r="AG204" s="20">
        <v>52</v>
      </c>
      <c r="AH204" s="20">
        <v>52</v>
      </c>
      <c r="AI204" s="20">
        <v>414.5</v>
      </c>
      <c r="AJ204" s="20">
        <v>52</v>
      </c>
      <c r="BB204" s="19" t="s">
        <v>282</v>
      </c>
      <c r="BC204" s="20">
        <v>499680.1</v>
      </c>
      <c r="BD204" s="20">
        <v>52</v>
      </c>
      <c r="BE204" s="20">
        <v>52</v>
      </c>
      <c r="BF204" s="20">
        <v>1005</v>
      </c>
      <c r="BG204" s="20">
        <v>499323.1</v>
      </c>
    </row>
    <row r="205" spans="31:59" ht="15" thickBot="1" x14ac:dyDescent="0.35">
      <c r="AE205" s="19" t="s">
        <v>288</v>
      </c>
      <c r="AF205" s="20">
        <v>999527.2</v>
      </c>
      <c r="AG205" s="20">
        <v>51</v>
      </c>
      <c r="AH205" s="20">
        <v>51</v>
      </c>
      <c r="AI205" s="20">
        <v>393.5</v>
      </c>
      <c r="AJ205" s="20">
        <v>51</v>
      </c>
      <c r="BB205" s="19" t="s">
        <v>288</v>
      </c>
      <c r="BC205" s="20">
        <v>499645.1</v>
      </c>
      <c r="BD205" s="20">
        <v>51</v>
      </c>
      <c r="BE205" s="20">
        <v>51</v>
      </c>
      <c r="BF205" s="20">
        <v>1004</v>
      </c>
      <c r="BG205" s="20">
        <v>499322.1</v>
      </c>
    </row>
    <row r="206" spans="31:59" ht="15" thickBot="1" x14ac:dyDescent="0.35">
      <c r="AE206" s="19" t="s">
        <v>294</v>
      </c>
      <c r="AF206" s="20">
        <v>999526.2</v>
      </c>
      <c r="AG206" s="20">
        <v>50</v>
      </c>
      <c r="AH206" s="20">
        <v>50</v>
      </c>
      <c r="AI206" s="20">
        <v>383.5</v>
      </c>
      <c r="AJ206" s="20">
        <v>50</v>
      </c>
      <c r="BB206" s="19" t="s">
        <v>294</v>
      </c>
      <c r="BC206" s="20">
        <v>499640.6</v>
      </c>
      <c r="BD206" s="20">
        <v>50</v>
      </c>
      <c r="BE206" s="20">
        <v>50</v>
      </c>
      <c r="BF206" s="20">
        <v>1003</v>
      </c>
      <c r="BG206" s="20">
        <v>499321.1</v>
      </c>
    </row>
    <row r="207" spans="31:59" ht="15" thickBot="1" x14ac:dyDescent="0.35">
      <c r="AE207" s="19" t="s">
        <v>300</v>
      </c>
      <c r="AF207" s="20">
        <v>999525.2</v>
      </c>
      <c r="AG207" s="20">
        <v>49</v>
      </c>
      <c r="AH207" s="20">
        <v>49</v>
      </c>
      <c r="AI207" s="20">
        <v>382.5</v>
      </c>
      <c r="AJ207" s="20">
        <v>49</v>
      </c>
      <c r="BB207" s="19" t="s">
        <v>300</v>
      </c>
      <c r="BC207" s="20">
        <v>499636.1</v>
      </c>
      <c r="BD207" s="20">
        <v>49</v>
      </c>
      <c r="BE207" s="20">
        <v>49</v>
      </c>
      <c r="BF207" s="20">
        <v>978.5</v>
      </c>
      <c r="BG207" s="20">
        <v>499320.1</v>
      </c>
    </row>
    <row r="208" spans="31:59" ht="15" thickBot="1" x14ac:dyDescent="0.35">
      <c r="AE208" s="19" t="s">
        <v>306</v>
      </c>
      <c r="AF208" s="20">
        <v>999524.2</v>
      </c>
      <c r="AG208" s="20">
        <v>48</v>
      </c>
      <c r="AH208" s="20">
        <v>48</v>
      </c>
      <c r="AI208" s="20">
        <v>376.5</v>
      </c>
      <c r="AJ208" s="20">
        <v>48</v>
      </c>
      <c r="BB208" s="19" t="s">
        <v>306</v>
      </c>
      <c r="BC208" s="20">
        <v>499595.6</v>
      </c>
      <c r="BD208" s="20">
        <v>48</v>
      </c>
      <c r="BE208" s="20">
        <v>48</v>
      </c>
      <c r="BF208" s="20">
        <v>956</v>
      </c>
      <c r="BG208" s="20">
        <v>499319.1</v>
      </c>
    </row>
    <row r="209" spans="31:59" ht="15" thickBot="1" x14ac:dyDescent="0.35">
      <c r="AE209" s="19" t="s">
        <v>312</v>
      </c>
      <c r="AF209" s="20">
        <v>999516.2</v>
      </c>
      <c r="AG209" s="20">
        <v>47</v>
      </c>
      <c r="AH209" s="20">
        <v>47</v>
      </c>
      <c r="AI209" s="20">
        <v>372.5</v>
      </c>
      <c r="AJ209" s="20">
        <v>47</v>
      </c>
      <c r="BB209" s="19" t="s">
        <v>312</v>
      </c>
      <c r="BC209" s="20">
        <v>499593.6</v>
      </c>
      <c r="BD209" s="20">
        <v>47</v>
      </c>
      <c r="BE209" s="20">
        <v>47</v>
      </c>
      <c r="BF209" s="20">
        <v>942.5</v>
      </c>
      <c r="BG209" s="20">
        <v>499318.1</v>
      </c>
    </row>
    <row r="210" spans="31:59" ht="15" thickBot="1" x14ac:dyDescent="0.35">
      <c r="AE210" s="19" t="s">
        <v>318</v>
      </c>
      <c r="AF210" s="20">
        <v>999515.2</v>
      </c>
      <c r="AG210" s="20">
        <v>46</v>
      </c>
      <c r="AH210" s="20">
        <v>46</v>
      </c>
      <c r="AI210" s="20">
        <v>361</v>
      </c>
      <c r="AJ210" s="20">
        <v>46</v>
      </c>
      <c r="BB210" s="19" t="s">
        <v>318</v>
      </c>
      <c r="BC210" s="20">
        <v>499568.1</v>
      </c>
      <c r="BD210" s="20">
        <v>46</v>
      </c>
      <c r="BE210" s="20">
        <v>46</v>
      </c>
      <c r="BF210" s="20">
        <v>941.5</v>
      </c>
      <c r="BG210" s="20">
        <v>499317.1</v>
      </c>
    </row>
    <row r="211" spans="31:59" ht="15" thickBot="1" x14ac:dyDescent="0.35">
      <c r="AE211" s="19" t="s">
        <v>324</v>
      </c>
      <c r="AF211" s="20">
        <v>999498.2</v>
      </c>
      <c r="AG211" s="20">
        <v>45</v>
      </c>
      <c r="AH211" s="20">
        <v>45</v>
      </c>
      <c r="AI211" s="20">
        <v>351.5</v>
      </c>
      <c r="AJ211" s="20">
        <v>45</v>
      </c>
      <c r="BB211" s="19" t="s">
        <v>324</v>
      </c>
      <c r="BC211" s="20">
        <v>499503.6</v>
      </c>
      <c r="BD211" s="20">
        <v>45</v>
      </c>
      <c r="BE211" s="20">
        <v>45</v>
      </c>
      <c r="BF211" s="20">
        <v>938</v>
      </c>
      <c r="BG211" s="20">
        <v>499316.1</v>
      </c>
    </row>
    <row r="212" spans="31:59" ht="15" thickBot="1" x14ac:dyDescent="0.35">
      <c r="AE212" s="19" t="s">
        <v>330</v>
      </c>
      <c r="AF212" s="20">
        <v>999497.2</v>
      </c>
      <c r="AG212" s="20">
        <v>44</v>
      </c>
      <c r="AH212" s="20">
        <v>44</v>
      </c>
      <c r="AI212" s="20">
        <v>347.5</v>
      </c>
      <c r="AJ212" s="20">
        <v>44</v>
      </c>
      <c r="BB212" s="19" t="s">
        <v>330</v>
      </c>
      <c r="BC212" s="20">
        <v>499499.6</v>
      </c>
      <c r="BD212" s="20">
        <v>44</v>
      </c>
      <c r="BE212" s="20">
        <v>44</v>
      </c>
      <c r="BF212" s="20">
        <v>935.5</v>
      </c>
      <c r="BG212" s="20">
        <v>499315.1</v>
      </c>
    </row>
    <row r="213" spans="31:59" ht="15" thickBot="1" x14ac:dyDescent="0.35">
      <c r="AE213" s="19" t="s">
        <v>336</v>
      </c>
      <c r="AF213" s="20">
        <v>999491.2</v>
      </c>
      <c r="AG213" s="20">
        <v>43</v>
      </c>
      <c r="AH213" s="20">
        <v>43</v>
      </c>
      <c r="AI213" s="20">
        <v>346.5</v>
      </c>
      <c r="AJ213" s="20">
        <v>43</v>
      </c>
      <c r="BB213" s="19" t="s">
        <v>336</v>
      </c>
      <c r="BC213" s="20">
        <v>499482.6</v>
      </c>
      <c r="BD213" s="20">
        <v>43</v>
      </c>
      <c r="BE213" s="20">
        <v>43</v>
      </c>
      <c r="BF213" s="20">
        <v>934.5</v>
      </c>
      <c r="BG213" s="20">
        <v>499314.1</v>
      </c>
    </row>
    <row r="214" spans="31:59" ht="15" thickBot="1" x14ac:dyDescent="0.35">
      <c r="AE214" s="19" t="s">
        <v>342</v>
      </c>
      <c r="AF214" s="20">
        <v>999488.2</v>
      </c>
      <c r="AG214" s="20">
        <v>42</v>
      </c>
      <c r="AH214" s="20">
        <v>42</v>
      </c>
      <c r="AI214" s="20">
        <v>340.5</v>
      </c>
      <c r="AJ214" s="20">
        <v>42</v>
      </c>
      <c r="BB214" s="19" t="s">
        <v>342</v>
      </c>
      <c r="BC214" s="20">
        <v>499481.59999999998</v>
      </c>
      <c r="BD214" s="20">
        <v>42</v>
      </c>
      <c r="BE214" s="20">
        <v>42</v>
      </c>
      <c r="BF214" s="20">
        <v>933.5</v>
      </c>
      <c r="BG214" s="20">
        <v>499313.1</v>
      </c>
    </row>
    <row r="215" spans="31:59" ht="15" thickBot="1" x14ac:dyDescent="0.35">
      <c r="AE215" s="19" t="s">
        <v>348</v>
      </c>
      <c r="AF215" s="20">
        <v>999485.2</v>
      </c>
      <c r="AG215" s="20">
        <v>41</v>
      </c>
      <c r="AH215" s="20">
        <v>41</v>
      </c>
      <c r="AI215" s="20">
        <v>339.5</v>
      </c>
      <c r="AJ215" s="20">
        <v>41</v>
      </c>
      <c r="BB215" s="19" t="s">
        <v>348</v>
      </c>
      <c r="BC215" s="20">
        <v>499465.6</v>
      </c>
      <c r="BD215" s="20">
        <v>41</v>
      </c>
      <c r="BE215" s="20">
        <v>41</v>
      </c>
      <c r="BF215" s="20">
        <v>932.5</v>
      </c>
      <c r="BG215" s="20">
        <v>499312.1</v>
      </c>
    </row>
    <row r="216" spans="31:59" ht="15" thickBot="1" x14ac:dyDescent="0.35">
      <c r="AE216" s="19" t="s">
        <v>354</v>
      </c>
      <c r="AF216" s="20">
        <v>999484.2</v>
      </c>
      <c r="AG216" s="20">
        <v>40</v>
      </c>
      <c r="AH216" s="20">
        <v>40</v>
      </c>
      <c r="AI216" s="20">
        <v>333.5</v>
      </c>
      <c r="AJ216" s="20">
        <v>40</v>
      </c>
      <c r="BB216" s="19" t="s">
        <v>354</v>
      </c>
      <c r="BC216" s="20">
        <v>499464.6</v>
      </c>
      <c r="BD216" s="20">
        <v>40</v>
      </c>
      <c r="BE216" s="20">
        <v>40</v>
      </c>
      <c r="BF216" s="20">
        <v>910.5</v>
      </c>
      <c r="BG216" s="20">
        <v>499311.1</v>
      </c>
    </row>
    <row r="217" spans="31:59" ht="15" thickBot="1" x14ac:dyDescent="0.35">
      <c r="AE217" s="19" t="s">
        <v>359</v>
      </c>
      <c r="AF217" s="20">
        <v>999483.2</v>
      </c>
      <c r="AG217" s="20">
        <v>39</v>
      </c>
      <c r="AH217" s="20">
        <v>39</v>
      </c>
      <c r="AI217" s="20">
        <v>311.5</v>
      </c>
      <c r="AJ217" s="20">
        <v>39</v>
      </c>
      <c r="BB217" s="19" t="s">
        <v>359</v>
      </c>
      <c r="BC217" s="20">
        <v>499463.6</v>
      </c>
      <c r="BD217" s="20">
        <v>39</v>
      </c>
      <c r="BE217" s="20">
        <v>39</v>
      </c>
      <c r="BF217" s="20">
        <v>904.5</v>
      </c>
      <c r="BG217" s="20">
        <v>499310.1</v>
      </c>
    </row>
    <row r="218" spans="31:59" ht="15" thickBot="1" x14ac:dyDescent="0.35">
      <c r="AE218" s="19" t="s">
        <v>364</v>
      </c>
      <c r="AF218" s="20">
        <v>999467.2</v>
      </c>
      <c r="AG218" s="20">
        <v>38</v>
      </c>
      <c r="AH218" s="20">
        <v>38</v>
      </c>
      <c r="AI218" s="20">
        <v>310.5</v>
      </c>
      <c r="AJ218" s="20">
        <v>38</v>
      </c>
      <c r="BB218" s="19" t="s">
        <v>364</v>
      </c>
      <c r="BC218" s="20">
        <v>499460.6</v>
      </c>
      <c r="BD218" s="20">
        <v>38</v>
      </c>
      <c r="BE218" s="20">
        <v>38</v>
      </c>
      <c r="BF218" s="20">
        <v>901</v>
      </c>
      <c r="BG218" s="20">
        <v>499309.1</v>
      </c>
    </row>
    <row r="219" spans="31:59" ht="15" thickBot="1" x14ac:dyDescent="0.35">
      <c r="AE219" s="19" t="s">
        <v>369</v>
      </c>
      <c r="AF219" s="20">
        <v>999466.2</v>
      </c>
      <c r="AG219" s="20">
        <v>37</v>
      </c>
      <c r="AH219" s="20">
        <v>37</v>
      </c>
      <c r="AI219" s="20">
        <v>309.5</v>
      </c>
      <c r="AJ219" s="20">
        <v>37</v>
      </c>
      <c r="BB219" s="19" t="s">
        <v>369</v>
      </c>
      <c r="BC219" s="20">
        <v>499457.6</v>
      </c>
      <c r="BD219" s="20">
        <v>37</v>
      </c>
      <c r="BE219" s="20">
        <v>37</v>
      </c>
      <c r="BF219" s="20">
        <v>897.5</v>
      </c>
      <c r="BG219" s="20">
        <v>499308.1</v>
      </c>
    </row>
    <row r="220" spans="31:59" ht="15" thickBot="1" x14ac:dyDescent="0.35">
      <c r="AE220" s="19" t="s">
        <v>374</v>
      </c>
      <c r="AF220" s="20">
        <v>999441.2</v>
      </c>
      <c r="AG220" s="20">
        <v>36</v>
      </c>
      <c r="AH220" s="20">
        <v>36</v>
      </c>
      <c r="AI220" s="20">
        <v>308.5</v>
      </c>
      <c r="AJ220" s="20">
        <v>36</v>
      </c>
      <c r="BB220" s="19" t="s">
        <v>374</v>
      </c>
      <c r="BC220" s="20">
        <v>499451.6</v>
      </c>
      <c r="BD220" s="20">
        <v>36</v>
      </c>
      <c r="BE220" s="20">
        <v>36</v>
      </c>
      <c r="BF220" s="20">
        <v>896.5</v>
      </c>
      <c r="BG220" s="20">
        <v>499307.1</v>
      </c>
    </row>
    <row r="221" spans="31:59" ht="15" thickBot="1" x14ac:dyDescent="0.35">
      <c r="AE221" s="19" t="s">
        <v>379</v>
      </c>
      <c r="AF221" s="20">
        <v>999440.2</v>
      </c>
      <c r="AG221" s="20">
        <v>35</v>
      </c>
      <c r="AH221" s="20">
        <v>35</v>
      </c>
      <c r="AI221" s="20">
        <v>306</v>
      </c>
      <c r="AJ221" s="20">
        <v>35</v>
      </c>
      <c r="BB221" s="19" t="s">
        <v>379</v>
      </c>
      <c r="BC221" s="20">
        <v>499450.6</v>
      </c>
      <c r="BD221" s="20">
        <v>35</v>
      </c>
      <c r="BE221" s="20">
        <v>35</v>
      </c>
      <c r="BF221" s="20">
        <v>895.5</v>
      </c>
      <c r="BG221" s="20">
        <v>499306.1</v>
      </c>
    </row>
    <row r="222" spans="31:59" ht="15" thickBot="1" x14ac:dyDescent="0.35">
      <c r="AE222" s="19" t="s">
        <v>384</v>
      </c>
      <c r="AF222" s="20">
        <v>999390.2</v>
      </c>
      <c r="AG222" s="20">
        <v>34</v>
      </c>
      <c r="AH222" s="20">
        <v>34</v>
      </c>
      <c r="AI222" s="20">
        <v>302.5</v>
      </c>
      <c r="AJ222" s="20">
        <v>34</v>
      </c>
      <c r="BB222" s="19" t="s">
        <v>384</v>
      </c>
      <c r="BC222" s="20">
        <v>499436.6</v>
      </c>
      <c r="BD222" s="20">
        <v>34</v>
      </c>
      <c r="BE222" s="20">
        <v>34</v>
      </c>
      <c r="BF222" s="20">
        <v>881</v>
      </c>
      <c r="BG222" s="20">
        <v>499305.1</v>
      </c>
    </row>
    <row r="223" spans="31:59" ht="15" thickBot="1" x14ac:dyDescent="0.35">
      <c r="AE223" s="19" t="s">
        <v>389</v>
      </c>
      <c r="AF223" s="20">
        <v>999388.2</v>
      </c>
      <c r="AG223" s="20">
        <v>33</v>
      </c>
      <c r="AH223" s="20">
        <v>33</v>
      </c>
      <c r="AI223" s="20">
        <v>301.5</v>
      </c>
      <c r="AJ223" s="20">
        <v>33</v>
      </c>
      <c r="BB223" s="19" t="s">
        <v>389</v>
      </c>
      <c r="BC223" s="20">
        <v>499435.6</v>
      </c>
      <c r="BD223" s="20">
        <v>33</v>
      </c>
      <c r="BE223" s="20">
        <v>33</v>
      </c>
      <c r="BF223" s="20">
        <v>874.5</v>
      </c>
      <c r="BG223" s="20">
        <v>499304.1</v>
      </c>
    </row>
    <row r="224" spans="31:59" ht="15" thickBot="1" x14ac:dyDescent="0.35">
      <c r="AE224" s="19" t="s">
        <v>394</v>
      </c>
      <c r="AF224" s="20">
        <v>999386.2</v>
      </c>
      <c r="AG224" s="20">
        <v>32</v>
      </c>
      <c r="AH224" s="20">
        <v>32</v>
      </c>
      <c r="AI224" s="20">
        <v>288</v>
      </c>
      <c r="AJ224" s="20">
        <v>32</v>
      </c>
      <c r="BB224" s="19" t="s">
        <v>394</v>
      </c>
      <c r="BC224" s="20">
        <v>499427.6</v>
      </c>
      <c r="BD224" s="20">
        <v>32</v>
      </c>
      <c r="BE224" s="20">
        <v>32</v>
      </c>
      <c r="BF224" s="20">
        <v>865.5</v>
      </c>
      <c r="BG224" s="20">
        <v>499303.1</v>
      </c>
    </row>
    <row r="225" spans="31:59" ht="15" thickBot="1" x14ac:dyDescent="0.35">
      <c r="AE225" s="19" t="s">
        <v>399</v>
      </c>
      <c r="AF225" s="20">
        <v>999349.7</v>
      </c>
      <c r="AG225" s="20">
        <v>31</v>
      </c>
      <c r="AH225" s="20">
        <v>31</v>
      </c>
      <c r="AI225" s="20">
        <v>242</v>
      </c>
      <c r="AJ225" s="20">
        <v>31</v>
      </c>
      <c r="BB225" s="19" t="s">
        <v>399</v>
      </c>
      <c r="BC225" s="20">
        <v>499426.6</v>
      </c>
      <c r="BD225" s="20">
        <v>31</v>
      </c>
      <c r="BE225" s="20">
        <v>31</v>
      </c>
      <c r="BF225" s="20">
        <v>864.5</v>
      </c>
      <c r="BG225" s="20">
        <v>499302.1</v>
      </c>
    </row>
    <row r="226" spans="31:59" ht="15" thickBot="1" x14ac:dyDescent="0.35">
      <c r="AE226" s="19" t="s">
        <v>404</v>
      </c>
      <c r="AF226" s="20">
        <v>999317.7</v>
      </c>
      <c r="AG226" s="20">
        <v>30</v>
      </c>
      <c r="AH226" s="20">
        <v>30</v>
      </c>
      <c r="AI226" s="20">
        <v>241</v>
      </c>
      <c r="AJ226" s="20">
        <v>30</v>
      </c>
      <c r="BB226" s="19" t="s">
        <v>404</v>
      </c>
      <c r="BC226" s="20">
        <v>499425.6</v>
      </c>
      <c r="BD226" s="20">
        <v>30</v>
      </c>
      <c r="BE226" s="20">
        <v>30</v>
      </c>
      <c r="BF226" s="20">
        <v>863.5</v>
      </c>
      <c r="BG226" s="20">
        <v>499301.1</v>
      </c>
    </row>
    <row r="227" spans="31:59" ht="15" thickBot="1" x14ac:dyDescent="0.35">
      <c r="AE227" s="19" t="s">
        <v>409</v>
      </c>
      <c r="AF227" s="20">
        <v>999300.7</v>
      </c>
      <c r="AG227" s="20">
        <v>29</v>
      </c>
      <c r="AH227" s="20">
        <v>29</v>
      </c>
      <c r="AI227" s="20">
        <v>240</v>
      </c>
      <c r="AJ227" s="20">
        <v>29</v>
      </c>
      <c r="BB227" s="19" t="s">
        <v>409</v>
      </c>
      <c r="BC227" s="20">
        <v>499424.6</v>
      </c>
      <c r="BD227" s="20">
        <v>29</v>
      </c>
      <c r="BE227" s="20">
        <v>29</v>
      </c>
      <c r="BF227" s="20">
        <v>844</v>
      </c>
      <c r="BG227" s="20">
        <v>499300.1</v>
      </c>
    </row>
    <row r="228" spans="31:59" ht="15" thickBot="1" x14ac:dyDescent="0.35">
      <c r="AE228" s="19" t="s">
        <v>414</v>
      </c>
      <c r="AF228" s="20">
        <v>999280.7</v>
      </c>
      <c r="AG228" s="20">
        <v>28</v>
      </c>
      <c r="AH228" s="20">
        <v>28</v>
      </c>
      <c r="AI228" s="20">
        <v>239</v>
      </c>
      <c r="AJ228" s="20">
        <v>28</v>
      </c>
      <c r="BB228" s="19" t="s">
        <v>414</v>
      </c>
      <c r="BC228" s="20">
        <v>499423.6</v>
      </c>
      <c r="BD228" s="20">
        <v>28</v>
      </c>
      <c r="BE228" s="20">
        <v>28</v>
      </c>
      <c r="BF228" s="20">
        <v>840.5</v>
      </c>
      <c r="BG228" s="20">
        <v>499299.1</v>
      </c>
    </row>
    <row r="229" spans="31:59" ht="15" thickBot="1" x14ac:dyDescent="0.35">
      <c r="AE229" s="19" t="s">
        <v>419</v>
      </c>
      <c r="AF229" s="20">
        <v>999275.2</v>
      </c>
      <c r="AG229" s="20">
        <v>27</v>
      </c>
      <c r="AH229" s="20">
        <v>27</v>
      </c>
      <c r="AI229" s="20">
        <v>197</v>
      </c>
      <c r="AJ229" s="20">
        <v>27</v>
      </c>
      <c r="BB229" s="19" t="s">
        <v>419</v>
      </c>
      <c r="BC229" s="20">
        <v>499422.6</v>
      </c>
      <c r="BD229" s="20">
        <v>27</v>
      </c>
      <c r="BE229" s="20">
        <v>27</v>
      </c>
      <c r="BF229" s="20">
        <v>743.5</v>
      </c>
      <c r="BG229" s="20">
        <v>499298.1</v>
      </c>
    </row>
    <row r="230" spans="31:59" ht="15" thickBot="1" x14ac:dyDescent="0.35">
      <c r="AE230" s="19" t="s">
        <v>424</v>
      </c>
      <c r="AF230" s="20">
        <v>999260.2</v>
      </c>
      <c r="AG230" s="20">
        <v>26</v>
      </c>
      <c r="AH230" s="20">
        <v>26</v>
      </c>
      <c r="AI230" s="20">
        <v>196</v>
      </c>
      <c r="AJ230" s="20">
        <v>26</v>
      </c>
      <c r="BB230" s="19" t="s">
        <v>424</v>
      </c>
      <c r="BC230" s="20">
        <v>499410.6</v>
      </c>
      <c r="BD230" s="20">
        <v>26</v>
      </c>
      <c r="BE230" s="20">
        <v>26</v>
      </c>
      <c r="BF230" s="20">
        <v>704</v>
      </c>
      <c r="BG230" s="20">
        <v>499297.1</v>
      </c>
    </row>
    <row r="231" spans="31:59" ht="15" thickBot="1" x14ac:dyDescent="0.35">
      <c r="AE231" s="19" t="s">
        <v>429</v>
      </c>
      <c r="AF231" s="20">
        <v>999258.2</v>
      </c>
      <c r="AG231" s="20">
        <v>25</v>
      </c>
      <c r="AH231" s="20">
        <v>25</v>
      </c>
      <c r="AI231" s="20">
        <v>180.5</v>
      </c>
      <c r="AJ231" s="20">
        <v>25</v>
      </c>
      <c r="BB231" s="19" t="s">
        <v>429</v>
      </c>
      <c r="BC231" s="20">
        <v>499409.6</v>
      </c>
      <c r="BD231" s="20">
        <v>25</v>
      </c>
      <c r="BE231" s="20">
        <v>25</v>
      </c>
      <c r="BF231" s="20">
        <v>703</v>
      </c>
      <c r="BG231" s="20">
        <v>499296.1</v>
      </c>
    </row>
    <row r="232" spans="31:59" ht="15" thickBot="1" x14ac:dyDescent="0.35">
      <c r="AE232" s="19" t="s">
        <v>434</v>
      </c>
      <c r="AF232" s="20">
        <v>999242.2</v>
      </c>
      <c r="AG232" s="20">
        <v>24</v>
      </c>
      <c r="AH232" s="20">
        <v>24</v>
      </c>
      <c r="AI232" s="20">
        <v>179.5</v>
      </c>
      <c r="AJ232" s="20">
        <v>24</v>
      </c>
      <c r="BB232" s="19" t="s">
        <v>434</v>
      </c>
      <c r="BC232" s="20">
        <v>499394.6</v>
      </c>
      <c r="BD232" s="20">
        <v>24</v>
      </c>
      <c r="BE232" s="20">
        <v>24</v>
      </c>
      <c r="BF232" s="20">
        <v>702</v>
      </c>
      <c r="BG232" s="20">
        <v>499295.1</v>
      </c>
    </row>
    <row r="233" spans="31:59" ht="15" thickBot="1" x14ac:dyDescent="0.35">
      <c r="AE233" s="19" t="s">
        <v>439</v>
      </c>
      <c r="AF233" s="20">
        <v>999240.7</v>
      </c>
      <c r="AG233" s="20">
        <v>23</v>
      </c>
      <c r="AH233" s="20">
        <v>23</v>
      </c>
      <c r="AI233" s="20">
        <v>178.5</v>
      </c>
      <c r="AJ233" s="20">
        <v>23</v>
      </c>
      <c r="BB233" s="19" t="s">
        <v>439</v>
      </c>
      <c r="BC233" s="20">
        <v>499393.6</v>
      </c>
      <c r="BD233" s="20">
        <v>23</v>
      </c>
      <c r="BE233" s="20">
        <v>23</v>
      </c>
      <c r="BF233" s="20">
        <v>701</v>
      </c>
      <c r="BG233" s="20">
        <v>499294.1</v>
      </c>
    </row>
    <row r="234" spans="31:59" ht="15" thickBot="1" x14ac:dyDescent="0.35">
      <c r="AE234" s="19" t="s">
        <v>444</v>
      </c>
      <c r="AF234" s="20">
        <v>999239.2</v>
      </c>
      <c r="AG234" s="20">
        <v>22</v>
      </c>
      <c r="AH234" s="20">
        <v>22</v>
      </c>
      <c r="AI234" s="20">
        <v>174</v>
      </c>
      <c r="AJ234" s="20">
        <v>22</v>
      </c>
      <c r="BB234" s="19" t="s">
        <v>444</v>
      </c>
      <c r="BC234" s="20">
        <v>499392.6</v>
      </c>
      <c r="BD234" s="20">
        <v>22</v>
      </c>
      <c r="BE234" s="20">
        <v>22</v>
      </c>
      <c r="BF234" s="20">
        <v>664</v>
      </c>
      <c r="BG234" s="20">
        <v>499293.1</v>
      </c>
    </row>
    <row r="235" spans="31:59" ht="15" thickBot="1" x14ac:dyDescent="0.35">
      <c r="AE235" s="19" t="s">
        <v>449</v>
      </c>
      <c r="AF235" s="20">
        <v>999219.7</v>
      </c>
      <c r="AG235" s="20">
        <v>21</v>
      </c>
      <c r="AH235" s="20">
        <v>21</v>
      </c>
      <c r="AI235" s="20">
        <v>163.5</v>
      </c>
      <c r="AJ235" s="20">
        <v>21</v>
      </c>
      <c r="BB235" s="19" t="s">
        <v>449</v>
      </c>
      <c r="BC235" s="20">
        <v>499382.1</v>
      </c>
      <c r="BD235" s="20">
        <v>21</v>
      </c>
      <c r="BE235" s="20">
        <v>21</v>
      </c>
      <c r="BF235" s="20">
        <v>663</v>
      </c>
      <c r="BG235" s="20">
        <v>499292.1</v>
      </c>
    </row>
    <row r="236" spans="31:59" ht="15" thickBot="1" x14ac:dyDescent="0.35">
      <c r="AE236" s="19" t="s">
        <v>454</v>
      </c>
      <c r="AF236" s="20">
        <v>999168.2</v>
      </c>
      <c r="AG236" s="20">
        <v>20</v>
      </c>
      <c r="AH236" s="20">
        <v>20</v>
      </c>
      <c r="AI236" s="20">
        <v>153</v>
      </c>
      <c r="AJ236" s="20">
        <v>20</v>
      </c>
      <c r="BB236" s="19" t="s">
        <v>454</v>
      </c>
      <c r="BC236" s="20">
        <v>499381.1</v>
      </c>
      <c r="BD236" s="20">
        <v>20</v>
      </c>
      <c r="BE236" s="20">
        <v>20</v>
      </c>
      <c r="BF236" s="20">
        <v>660</v>
      </c>
      <c r="BG236" s="20">
        <v>499291.1</v>
      </c>
    </row>
    <row r="237" spans="31:59" ht="15" thickBot="1" x14ac:dyDescent="0.35">
      <c r="AE237" s="19" t="s">
        <v>459</v>
      </c>
      <c r="AF237" s="20">
        <v>999140.7</v>
      </c>
      <c r="AG237" s="20">
        <v>19</v>
      </c>
      <c r="AH237" s="20">
        <v>19</v>
      </c>
      <c r="AI237" s="20">
        <v>149</v>
      </c>
      <c r="AJ237" s="20">
        <v>19</v>
      </c>
      <c r="BB237" s="19" t="s">
        <v>459</v>
      </c>
      <c r="BC237" s="20">
        <v>499380.1</v>
      </c>
      <c r="BD237" s="20">
        <v>19</v>
      </c>
      <c r="BE237" s="20">
        <v>19</v>
      </c>
      <c r="BF237" s="20">
        <v>659</v>
      </c>
      <c r="BG237" s="20">
        <v>499290.1</v>
      </c>
    </row>
    <row r="238" spans="31:59" ht="15" thickBot="1" x14ac:dyDescent="0.35">
      <c r="AE238" s="19" t="s">
        <v>464</v>
      </c>
      <c r="AF238" s="20">
        <v>999110.7</v>
      </c>
      <c r="AG238" s="20">
        <v>18</v>
      </c>
      <c r="AH238" s="20">
        <v>18</v>
      </c>
      <c r="AI238" s="20">
        <v>148</v>
      </c>
      <c r="AJ238" s="20">
        <v>18</v>
      </c>
      <c r="BB238" s="19" t="s">
        <v>464</v>
      </c>
      <c r="BC238" s="20">
        <v>499379.1</v>
      </c>
      <c r="BD238" s="20">
        <v>18</v>
      </c>
      <c r="BE238" s="20">
        <v>18</v>
      </c>
      <c r="BF238" s="20">
        <v>628</v>
      </c>
      <c r="BG238" s="20">
        <v>499289.1</v>
      </c>
    </row>
    <row r="239" spans="31:59" ht="15" thickBot="1" x14ac:dyDescent="0.35">
      <c r="AE239" s="19" t="s">
        <v>469</v>
      </c>
      <c r="AF239" s="20">
        <v>999061.2</v>
      </c>
      <c r="AG239" s="20">
        <v>17</v>
      </c>
      <c r="AH239" s="20">
        <v>17</v>
      </c>
      <c r="AI239" s="20">
        <v>147</v>
      </c>
      <c r="AJ239" s="20">
        <v>17</v>
      </c>
      <c r="BB239" s="19" t="s">
        <v>469</v>
      </c>
      <c r="BC239" s="20">
        <v>499378.1</v>
      </c>
      <c r="BD239" s="20">
        <v>17</v>
      </c>
      <c r="BE239" s="20">
        <v>17</v>
      </c>
      <c r="BF239" s="20">
        <v>568</v>
      </c>
      <c r="BG239" s="20">
        <v>499288.1</v>
      </c>
    </row>
    <row r="240" spans="31:59" ht="15" thickBot="1" x14ac:dyDescent="0.35">
      <c r="AE240" s="19" t="s">
        <v>474</v>
      </c>
      <c r="AF240" s="20">
        <v>999037.7</v>
      </c>
      <c r="AG240" s="20">
        <v>16</v>
      </c>
      <c r="AH240" s="20">
        <v>16</v>
      </c>
      <c r="AI240" s="20">
        <v>140</v>
      </c>
      <c r="AJ240" s="20">
        <v>16</v>
      </c>
      <c r="BB240" s="19" t="s">
        <v>474</v>
      </c>
      <c r="BC240" s="20">
        <v>499377.1</v>
      </c>
      <c r="BD240" s="20">
        <v>16</v>
      </c>
      <c r="BE240" s="20">
        <v>16</v>
      </c>
      <c r="BF240" s="20">
        <v>567</v>
      </c>
      <c r="BG240" s="20">
        <v>499287.1</v>
      </c>
    </row>
    <row r="241" spans="31:59" ht="15" thickBot="1" x14ac:dyDescent="0.35">
      <c r="AE241" s="19" t="s">
        <v>479</v>
      </c>
      <c r="AF241" s="20">
        <v>499738.4</v>
      </c>
      <c r="AG241" s="20">
        <v>15</v>
      </c>
      <c r="AH241" s="20">
        <v>15</v>
      </c>
      <c r="AI241" s="20">
        <v>136</v>
      </c>
      <c r="AJ241" s="20">
        <v>15</v>
      </c>
      <c r="BB241" s="19" t="s">
        <v>479</v>
      </c>
      <c r="BC241" s="20">
        <v>499371.1</v>
      </c>
      <c r="BD241" s="20">
        <v>15</v>
      </c>
      <c r="BE241" s="20">
        <v>15</v>
      </c>
      <c r="BF241" s="20">
        <v>488.5</v>
      </c>
      <c r="BG241" s="20">
        <v>68.5</v>
      </c>
    </row>
    <row r="242" spans="31:59" ht="15" thickBot="1" x14ac:dyDescent="0.35">
      <c r="AE242" s="19" t="s">
        <v>484</v>
      </c>
      <c r="AF242" s="20">
        <v>499735.9</v>
      </c>
      <c r="AG242" s="20">
        <v>14</v>
      </c>
      <c r="AH242" s="20">
        <v>14</v>
      </c>
      <c r="AI242" s="20">
        <v>134</v>
      </c>
      <c r="AJ242" s="20">
        <v>14</v>
      </c>
      <c r="BB242" s="19" t="s">
        <v>484</v>
      </c>
      <c r="BC242" s="20">
        <v>499370.1</v>
      </c>
      <c r="BD242" s="20">
        <v>14</v>
      </c>
      <c r="BE242" s="20">
        <v>14</v>
      </c>
      <c r="BF242" s="20">
        <v>487.5</v>
      </c>
      <c r="BG242" s="20">
        <v>55</v>
      </c>
    </row>
    <row r="243" spans="31:59" ht="15" thickBot="1" x14ac:dyDescent="0.35">
      <c r="AE243" s="19" t="s">
        <v>489</v>
      </c>
      <c r="AF243" s="20">
        <v>499721.4</v>
      </c>
      <c r="AG243" s="20">
        <v>13</v>
      </c>
      <c r="AH243" s="20">
        <v>13</v>
      </c>
      <c r="AI243" s="20">
        <v>117</v>
      </c>
      <c r="AJ243" s="20">
        <v>13</v>
      </c>
      <c r="BB243" s="19" t="s">
        <v>489</v>
      </c>
      <c r="BC243" s="20">
        <v>499369.1</v>
      </c>
      <c r="BD243" s="20">
        <v>13</v>
      </c>
      <c r="BE243" s="20">
        <v>13</v>
      </c>
      <c r="BF243" s="20">
        <v>486.5</v>
      </c>
      <c r="BG243" s="20">
        <v>54</v>
      </c>
    </row>
    <row r="244" spans="31:59" ht="15" thickBot="1" x14ac:dyDescent="0.35">
      <c r="AE244" s="19" t="s">
        <v>494</v>
      </c>
      <c r="AF244" s="20">
        <v>499653.4</v>
      </c>
      <c r="AG244" s="20">
        <v>12</v>
      </c>
      <c r="AH244" s="20">
        <v>12</v>
      </c>
      <c r="AI244" s="20">
        <v>116</v>
      </c>
      <c r="AJ244" s="20">
        <v>12</v>
      </c>
      <c r="BB244" s="19" t="s">
        <v>494</v>
      </c>
      <c r="BC244" s="20">
        <v>499364.1</v>
      </c>
      <c r="BD244" s="20">
        <v>12</v>
      </c>
      <c r="BE244" s="20">
        <v>12</v>
      </c>
      <c r="BF244" s="20">
        <v>459</v>
      </c>
      <c r="BG244" s="20">
        <v>53</v>
      </c>
    </row>
    <row r="245" spans="31:59" ht="15" thickBot="1" x14ac:dyDescent="0.35">
      <c r="AE245" s="19" t="s">
        <v>499</v>
      </c>
      <c r="AF245" s="20">
        <v>499652.4</v>
      </c>
      <c r="AG245" s="20">
        <v>11</v>
      </c>
      <c r="AH245" s="20">
        <v>11</v>
      </c>
      <c r="AI245" s="20">
        <v>92</v>
      </c>
      <c r="AJ245" s="20">
        <v>11</v>
      </c>
      <c r="BB245" s="19" t="s">
        <v>499</v>
      </c>
      <c r="BC245" s="20">
        <v>499341.1</v>
      </c>
      <c r="BD245" s="20">
        <v>11</v>
      </c>
      <c r="BE245" s="20">
        <v>11</v>
      </c>
      <c r="BF245" s="20">
        <v>458</v>
      </c>
      <c r="BG245" s="20">
        <v>52</v>
      </c>
    </row>
    <row r="246" spans="31:59" ht="15" thickBot="1" x14ac:dyDescent="0.35">
      <c r="AE246" s="19" t="s">
        <v>504</v>
      </c>
      <c r="AF246" s="20">
        <v>499526.40000000002</v>
      </c>
      <c r="AG246" s="20">
        <v>10</v>
      </c>
      <c r="AH246" s="20">
        <v>10</v>
      </c>
      <c r="AI246" s="20">
        <v>62.5</v>
      </c>
      <c r="AJ246" s="20">
        <v>10</v>
      </c>
      <c r="BB246" s="19" t="s">
        <v>504</v>
      </c>
      <c r="BC246" s="20">
        <v>499340.1</v>
      </c>
      <c r="BD246" s="20">
        <v>10</v>
      </c>
      <c r="BE246" s="20">
        <v>10</v>
      </c>
      <c r="BF246" s="20">
        <v>457</v>
      </c>
      <c r="BG246" s="20">
        <v>51</v>
      </c>
    </row>
    <row r="247" spans="31:59" ht="15" thickBot="1" x14ac:dyDescent="0.35">
      <c r="AE247" s="19" t="s">
        <v>509</v>
      </c>
      <c r="AF247" s="20">
        <v>499524.9</v>
      </c>
      <c r="AG247" s="20">
        <v>9</v>
      </c>
      <c r="AH247" s="20">
        <v>9</v>
      </c>
      <c r="AI247" s="20">
        <v>52.5</v>
      </c>
      <c r="AJ247" s="20">
        <v>9</v>
      </c>
      <c r="BB247" s="19" t="s">
        <v>509</v>
      </c>
      <c r="BC247" s="20">
        <v>499339.1</v>
      </c>
      <c r="BD247" s="20">
        <v>9</v>
      </c>
      <c r="BE247" s="20">
        <v>9</v>
      </c>
      <c r="BF247" s="20">
        <v>354</v>
      </c>
      <c r="BG247" s="20">
        <v>50</v>
      </c>
    </row>
    <row r="248" spans="31:59" ht="15" thickBot="1" x14ac:dyDescent="0.35">
      <c r="AE248" s="19" t="s">
        <v>514</v>
      </c>
      <c r="AF248" s="20">
        <v>499467.4</v>
      </c>
      <c r="AG248" s="20">
        <v>8</v>
      </c>
      <c r="AH248" s="20">
        <v>8</v>
      </c>
      <c r="AI248" s="20">
        <v>51.5</v>
      </c>
      <c r="AJ248" s="20">
        <v>8</v>
      </c>
      <c r="BB248" s="19" t="s">
        <v>514</v>
      </c>
      <c r="BC248" s="20">
        <v>499338.1</v>
      </c>
      <c r="BD248" s="20">
        <v>8</v>
      </c>
      <c r="BE248" s="20">
        <v>8</v>
      </c>
      <c r="BF248" s="20">
        <v>353</v>
      </c>
      <c r="BG248" s="20">
        <v>49</v>
      </c>
    </row>
    <row r="249" spans="31:59" ht="15" thickBot="1" x14ac:dyDescent="0.35">
      <c r="AE249" s="19" t="s">
        <v>519</v>
      </c>
      <c r="AF249" s="20">
        <v>499464.9</v>
      </c>
      <c r="AG249" s="20">
        <v>7</v>
      </c>
      <c r="AH249" s="20">
        <v>7</v>
      </c>
      <c r="AI249" s="20">
        <v>50.5</v>
      </c>
      <c r="AJ249" s="20">
        <v>7</v>
      </c>
      <c r="BB249" s="19" t="s">
        <v>519</v>
      </c>
      <c r="BC249" s="20">
        <v>499330.6</v>
      </c>
      <c r="BD249" s="20">
        <v>7</v>
      </c>
      <c r="BE249" s="20">
        <v>7</v>
      </c>
      <c r="BF249" s="20">
        <v>247</v>
      </c>
      <c r="BG249" s="20">
        <v>48</v>
      </c>
    </row>
    <row r="250" spans="31:59" ht="15" thickBot="1" x14ac:dyDescent="0.35">
      <c r="AE250" s="19" t="s">
        <v>524</v>
      </c>
      <c r="AF250" s="20">
        <v>499463.9</v>
      </c>
      <c r="AG250" s="20">
        <v>6</v>
      </c>
      <c r="AH250" s="20">
        <v>6</v>
      </c>
      <c r="AI250" s="20">
        <v>32.5</v>
      </c>
      <c r="AJ250" s="20">
        <v>6</v>
      </c>
      <c r="BB250" s="19" t="s">
        <v>524</v>
      </c>
      <c r="BC250" s="20">
        <v>499307.1</v>
      </c>
      <c r="BD250" s="20">
        <v>6</v>
      </c>
      <c r="BE250" s="20">
        <v>6</v>
      </c>
      <c r="BF250" s="20">
        <v>245</v>
      </c>
      <c r="BG250" s="20">
        <v>47</v>
      </c>
    </row>
    <row r="251" spans="31:59" ht="15" thickBot="1" x14ac:dyDescent="0.35">
      <c r="AE251" s="19" t="s">
        <v>528</v>
      </c>
      <c r="AF251" s="20">
        <v>499364.9</v>
      </c>
      <c r="AG251" s="20">
        <v>5</v>
      </c>
      <c r="AH251" s="20">
        <v>5</v>
      </c>
      <c r="AI251" s="20">
        <v>30.5</v>
      </c>
      <c r="AJ251" s="20">
        <v>5</v>
      </c>
      <c r="BB251" s="19" t="s">
        <v>528</v>
      </c>
      <c r="BC251" s="20">
        <v>499306.1</v>
      </c>
      <c r="BD251" s="20">
        <v>5</v>
      </c>
      <c r="BE251" s="20">
        <v>5</v>
      </c>
      <c r="BF251" s="20">
        <v>243</v>
      </c>
      <c r="BG251" s="20">
        <v>46</v>
      </c>
    </row>
    <row r="252" spans="31:59" ht="15" thickBot="1" x14ac:dyDescent="0.35">
      <c r="AE252" s="19" t="s">
        <v>532</v>
      </c>
      <c r="AF252" s="20">
        <v>499236.4</v>
      </c>
      <c r="AG252" s="20">
        <v>4</v>
      </c>
      <c r="AH252" s="20">
        <v>4</v>
      </c>
      <c r="AI252" s="20">
        <v>29.5</v>
      </c>
      <c r="AJ252" s="20">
        <v>4</v>
      </c>
      <c r="BB252" s="19" t="s">
        <v>532</v>
      </c>
      <c r="BC252" s="20">
        <v>499285.6</v>
      </c>
      <c r="BD252" s="20">
        <v>4</v>
      </c>
      <c r="BE252" s="20">
        <v>4</v>
      </c>
      <c r="BF252" s="20">
        <v>241</v>
      </c>
      <c r="BG252" s="20">
        <v>45</v>
      </c>
    </row>
    <row r="253" spans="31:59" ht="15" thickBot="1" x14ac:dyDescent="0.35">
      <c r="AE253" s="19" t="s">
        <v>536</v>
      </c>
      <c r="AF253" s="20">
        <v>499235.4</v>
      </c>
      <c r="AG253" s="20">
        <v>3</v>
      </c>
      <c r="AH253" s="20">
        <v>3</v>
      </c>
      <c r="AI253" s="20">
        <v>28.5</v>
      </c>
      <c r="AJ253" s="20">
        <v>3</v>
      </c>
      <c r="BB253" s="19" t="s">
        <v>536</v>
      </c>
      <c r="BC253" s="20">
        <v>499284.6</v>
      </c>
      <c r="BD253" s="20">
        <v>3</v>
      </c>
      <c r="BE253" s="20">
        <v>3</v>
      </c>
      <c r="BF253" s="20">
        <v>240</v>
      </c>
      <c r="BG253" s="20">
        <v>44</v>
      </c>
    </row>
    <row r="254" spans="31:59" ht="15" thickBot="1" x14ac:dyDescent="0.35">
      <c r="AE254" s="19" t="s">
        <v>540</v>
      </c>
      <c r="AF254" s="20">
        <v>499213.4</v>
      </c>
      <c r="AG254" s="20">
        <v>2</v>
      </c>
      <c r="AH254" s="20">
        <v>2</v>
      </c>
      <c r="AI254" s="20">
        <v>27.5</v>
      </c>
      <c r="AJ254" s="20">
        <v>2</v>
      </c>
      <c r="BB254" s="19" t="s">
        <v>540</v>
      </c>
      <c r="BC254" s="20">
        <v>499283.6</v>
      </c>
      <c r="BD254" s="20">
        <v>2</v>
      </c>
      <c r="BE254" s="20">
        <v>2</v>
      </c>
      <c r="BF254" s="20">
        <v>3.5</v>
      </c>
      <c r="BG254" s="20">
        <v>43</v>
      </c>
    </row>
    <row r="255" spans="31:59" ht="15" thickBot="1" x14ac:dyDescent="0.35">
      <c r="AE255" s="19" t="s">
        <v>544</v>
      </c>
      <c r="AF255" s="20">
        <v>499212.4</v>
      </c>
      <c r="AG255" s="20">
        <v>1</v>
      </c>
      <c r="AH255" s="20">
        <v>1</v>
      </c>
      <c r="AI255" s="20">
        <v>26.5</v>
      </c>
      <c r="AJ255" s="20">
        <v>1</v>
      </c>
      <c r="BB255" s="19" t="s">
        <v>544</v>
      </c>
      <c r="BC255" s="20">
        <v>499282.6</v>
      </c>
      <c r="BD255" s="20">
        <v>1</v>
      </c>
      <c r="BE255" s="20">
        <v>1</v>
      </c>
      <c r="BF255" s="20">
        <v>1</v>
      </c>
      <c r="BG255" s="20">
        <v>21.5</v>
      </c>
    </row>
    <row r="256" spans="31:59" ht="15" thickBot="1" x14ac:dyDescent="0.35">
      <c r="AE256" s="19" t="s">
        <v>548</v>
      </c>
      <c r="AF256" s="20">
        <v>499211.4</v>
      </c>
      <c r="AG256" s="20">
        <v>0</v>
      </c>
      <c r="AH256" s="20">
        <v>0</v>
      </c>
      <c r="AI256" s="20">
        <v>0</v>
      </c>
      <c r="AJ256" s="20">
        <v>0</v>
      </c>
      <c r="BB256" s="19" t="s">
        <v>548</v>
      </c>
      <c r="BC256" s="20">
        <v>499260.6</v>
      </c>
      <c r="BD256" s="20">
        <v>0</v>
      </c>
      <c r="BE256" s="20">
        <v>0</v>
      </c>
      <c r="BF256" s="20">
        <v>0</v>
      </c>
      <c r="BG256" s="20">
        <v>0</v>
      </c>
    </row>
    <row r="257" spans="31:63" ht="18.600000000000001" thickBot="1" x14ac:dyDescent="0.35">
      <c r="AE257" s="15"/>
      <c r="BB257" s="15"/>
    </row>
    <row r="258" spans="31:63" ht="15" thickBot="1" x14ac:dyDescent="0.35">
      <c r="AE258" s="19" t="s">
        <v>552</v>
      </c>
      <c r="AF258" s="19" t="s">
        <v>26</v>
      </c>
      <c r="AG258" s="19" t="s">
        <v>27</v>
      </c>
      <c r="AH258" s="19" t="s">
        <v>28</v>
      </c>
      <c r="AI258" s="19" t="s">
        <v>29</v>
      </c>
      <c r="AJ258" s="19" t="s">
        <v>30</v>
      </c>
      <c r="AK258" s="19" t="s">
        <v>553</v>
      </c>
      <c r="AL258" s="19" t="s">
        <v>554</v>
      </c>
      <c r="AM258" s="19" t="s">
        <v>555</v>
      </c>
      <c r="AN258" s="19" t="s">
        <v>556</v>
      </c>
      <c r="BB258" s="19" t="s">
        <v>552</v>
      </c>
      <c r="BC258" s="19" t="s">
        <v>26</v>
      </c>
      <c r="BD258" s="19" t="s">
        <v>27</v>
      </c>
      <c r="BE258" s="19" t="s">
        <v>28</v>
      </c>
      <c r="BF258" s="19" t="s">
        <v>29</v>
      </c>
      <c r="BG258" s="19" t="s">
        <v>30</v>
      </c>
      <c r="BH258" s="19" t="s">
        <v>553</v>
      </c>
      <c r="BI258" s="19" t="s">
        <v>554</v>
      </c>
      <c r="BJ258" s="19" t="s">
        <v>555</v>
      </c>
      <c r="BK258" s="19" t="s">
        <v>556</v>
      </c>
    </row>
    <row r="259" spans="31:63" ht="15" thickBot="1" x14ac:dyDescent="0.35">
      <c r="AE259" s="19" t="s">
        <v>32</v>
      </c>
      <c r="AF259" s="20">
        <v>999667.19999999995</v>
      </c>
      <c r="AG259" s="20">
        <v>40</v>
      </c>
      <c r="AH259" s="20">
        <v>287.5</v>
      </c>
      <c r="AI259" s="20">
        <v>0</v>
      </c>
      <c r="AJ259" s="20">
        <v>5</v>
      </c>
      <c r="AK259" s="20">
        <v>999999.7</v>
      </c>
      <c r="AL259" s="20">
        <v>1000000</v>
      </c>
      <c r="AM259" s="20">
        <v>0.3</v>
      </c>
      <c r="AN259" s="20">
        <v>0</v>
      </c>
      <c r="BB259" s="19" t="s">
        <v>32</v>
      </c>
      <c r="BC259" s="20">
        <v>499284.6</v>
      </c>
      <c r="BD259" s="20">
        <v>80</v>
      </c>
      <c r="BE259" s="20">
        <v>39</v>
      </c>
      <c r="BF259" s="20">
        <v>1250.5</v>
      </c>
      <c r="BG259" s="20">
        <v>499346.1</v>
      </c>
      <c r="BH259" s="20">
        <v>1000000.3</v>
      </c>
      <c r="BI259" s="20">
        <v>1000000</v>
      </c>
      <c r="BJ259" s="20">
        <v>-0.3</v>
      </c>
      <c r="BK259" s="20">
        <v>0</v>
      </c>
    </row>
    <row r="260" spans="31:63" ht="15" thickBot="1" x14ac:dyDescent="0.35">
      <c r="AE260" s="19" t="s">
        <v>33</v>
      </c>
      <c r="AF260" s="20">
        <v>999644.7</v>
      </c>
      <c r="AG260" s="20">
        <v>40</v>
      </c>
      <c r="AH260" s="20">
        <v>287.5</v>
      </c>
      <c r="AI260" s="20">
        <v>27.5</v>
      </c>
      <c r="AJ260" s="20">
        <v>0</v>
      </c>
      <c r="AK260" s="20">
        <v>999999.7</v>
      </c>
      <c r="AL260" s="20">
        <v>1000000</v>
      </c>
      <c r="AM260" s="20">
        <v>0.3</v>
      </c>
      <c r="AN260" s="20">
        <v>0</v>
      </c>
      <c r="BB260" s="19" t="s">
        <v>33</v>
      </c>
      <c r="BC260" s="20">
        <v>499307.1</v>
      </c>
      <c r="BD260" s="20">
        <v>80</v>
      </c>
      <c r="BE260" s="20">
        <v>39</v>
      </c>
      <c r="BF260" s="20">
        <v>1223</v>
      </c>
      <c r="BG260" s="20">
        <v>499351.1</v>
      </c>
      <c r="BH260" s="20">
        <v>1000000.3</v>
      </c>
      <c r="BI260" s="20">
        <v>1000000</v>
      </c>
      <c r="BJ260" s="20">
        <v>-0.3</v>
      </c>
      <c r="BK260" s="20">
        <v>0</v>
      </c>
    </row>
    <row r="261" spans="31:63" ht="15" thickBot="1" x14ac:dyDescent="0.35">
      <c r="AE261" s="19" t="s">
        <v>34</v>
      </c>
      <c r="AF261" s="20">
        <v>999611.7</v>
      </c>
      <c r="AG261" s="20">
        <v>40</v>
      </c>
      <c r="AH261" s="20">
        <v>287.5</v>
      </c>
      <c r="AI261" s="20">
        <v>26.5</v>
      </c>
      <c r="AJ261" s="20">
        <v>7</v>
      </c>
      <c r="AK261" s="20">
        <v>999972.7</v>
      </c>
      <c r="AL261" s="20">
        <v>1000000</v>
      </c>
      <c r="AM261" s="20">
        <v>27.3</v>
      </c>
      <c r="AN261" s="20">
        <v>0</v>
      </c>
      <c r="BB261" s="19" t="s">
        <v>34</v>
      </c>
      <c r="BC261" s="20">
        <v>499340.1</v>
      </c>
      <c r="BD261" s="20">
        <v>80</v>
      </c>
      <c r="BE261" s="20">
        <v>39</v>
      </c>
      <c r="BF261" s="20">
        <v>1224</v>
      </c>
      <c r="BG261" s="20">
        <v>499344.1</v>
      </c>
      <c r="BH261" s="20">
        <v>1000027.3</v>
      </c>
      <c r="BI261" s="20">
        <v>1000000</v>
      </c>
      <c r="BJ261" s="20">
        <v>-27.3</v>
      </c>
      <c r="BK261" s="20">
        <v>0</v>
      </c>
    </row>
    <row r="262" spans="31:63" ht="15" thickBot="1" x14ac:dyDescent="0.35">
      <c r="AE262" s="19" t="s">
        <v>35</v>
      </c>
      <c r="AF262" s="20">
        <v>999621.2</v>
      </c>
      <c r="AG262" s="20">
        <v>40</v>
      </c>
      <c r="AH262" s="20">
        <v>287.5</v>
      </c>
      <c r="AI262" s="20">
        <v>28.5</v>
      </c>
      <c r="AJ262" s="20">
        <v>43</v>
      </c>
      <c r="AK262" s="20">
        <v>1000020.2</v>
      </c>
      <c r="AL262" s="20">
        <v>1000000</v>
      </c>
      <c r="AM262" s="20">
        <v>-20.2</v>
      </c>
      <c r="AN262" s="20">
        <v>0</v>
      </c>
      <c r="BB262" s="19" t="s">
        <v>35</v>
      </c>
      <c r="BC262" s="20">
        <v>499330.6</v>
      </c>
      <c r="BD262" s="20">
        <v>80</v>
      </c>
      <c r="BE262" s="20">
        <v>39</v>
      </c>
      <c r="BF262" s="20">
        <v>1222</v>
      </c>
      <c r="BG262" s="20">
        <v>499308.1</v>
      </c>
      <c r="BH262" s="20">
        <v>999979.8</v>
      </c>
      <c r="BI262" s="20">
        <v>1000000</v>
      </c>
      <c r="BJ262" s="20">
        <v>20.2</v>
      </c>
      <c r="BK262" s="20">
        <v>0</v>
      </c>
    </row>
    <row r="263" spans="31:63" ht="15" thickBot="1" x14ac:dyDescent="0.35">
      <c r="AE263" s="19" t="s">
        <v>36</v>
      </c>
      <c r="AF263" s="20">
        <v>999612.7</v>
      </c>
      <c r="AG263" s="20">
        <v>40</v>
      </c>
      <c r="AH263" s="20">
        <v>287.5</v>
      </c>
      <c r="AI263" s="20">
        <v>30.5</v>
      </c>
      <c r="AJ263" s="20">
        <v>56</v>
      </c>
      <c r="AK263" s="20">
        <v>1000026.7</v>
      </c>
      <c r="AL263" s="20">
        <v>1000000</v>
      </c>
      <c r="AM263" s="20">
        <v>-26.7</v>
      </c>
      <c r="AN263" s="20">
        <v>0</v>
      </c>
      <c r="BB263" s="19" t="s">
        <v>36</v>
      </c>
      <c r="BC263" s="20">
        <v>499339.1</v>
      </c>
      <c r="BD263" s="20">
        <v>80</v>
      </c>
      <c r="BE263" s="20">
        <v>39</v>
      </c>
      <c r="BF263" s="20">
        <v>1220</v>
      </c>
      <c r="BG263" s="20">
        <v>499295.1</v>
      </c>
      <c r="BH263" s="20">
        <v>999973.3</v>
      </c>
      <c r="BI263" s="20">
        <v>1000000</v>
      </c>
      <c r="BJ263" s="20">
        <v>26.7</v>
      </c>
      <c r="BK263" s="20">
        <v>0</v>
      </c>
    </row>
    <row r="264" spans="31:63" ht="15" thickBot="1" x14ac:dyDescent="0.35">
      <c r="AE264" s="19" t="s">
        <v>37</v>
      </c>
      <c r="AF264" s="20">
        <v>999587.7</v>
      </c>
      <c r="AG264" s="20">
        <v>40</v>
      </c>
      <c r="AH264" s="20">
        <v>287.5</v>
      </c>
      <c r="AI264" s="20">
        <v>29.5</v>
      </c>
      <c r="AJ264" s="20">
        <v>50</v>
      </c>
      <c r="AK264" s="20">
        <v>999994.7</v>
      </c>
      <c r="AL264" s="20">
        <v>1000000</v>
      </c>
      <c r="AM264" s="20">
        <v>5.3</v>
      </c>
      <c r="AN264" s="20">
        <v>0</v>
      </c>
      <c r="BB264" s="19" t="s">
        <v>37</v>
      </c>
      <c r="BC264" s="20">
        <v>499364.1</v>
      </c>
      <c r="BD264" s="20">
        <v>80</v>
      </c>
      <c r="BE264" s="20">
        <v>39</v>
      </c>
      <c r="BF264" s="20">
        <v>1221</v>
      </c>
      <c r="BG264" s="20">
        <v>499301.1</v>
      </c>
      <c r="BH264" s="20">
        <v>1000005.3</v>
      </c>
      <c r="BI264" s="20">
        <v>1000000</v>
      </c>
      <c r="BJ264" s="20">
        <v>-5.3</v>
      </c>
      <c r="BK264" s="20">
        <v>0</v>
      </c>
    </row>
    <row r="265" spans="31:63" ht="15" thickBot="1" x14ac:dyDescent="0.35">
      <c r="AE265" s="19" t="s">
        <v>38</v>
      </c>
      <c r="AF265" s="20">
        <v>999582.7</v>
      </c>
      <c r="AG265" s="20">
        <v>40</v>
      </c>
      <c r="AH265" s="20">
        <v>287.5</v>
      </c>
      <c r="AI265" s="20">
        <v>32.5</v>
      </c>
      <c r="AJ265" s="20">
        <v>57</v>
      </c>
      <c r="AK265" s="20">
        <v>999999.7</v>
      </c>
      <c r="AL265" s="20">
        <v>1000000</v>
      </c>
      <c r="AM265" s="20">
        <v>0.3</v>
      </c>
      <c r="AN265" s="20">
        <v>0</v>
      </c>
      <c r="BB265" s="19" t="s">
        <v>38</v>
      </c>
      <c r="BC265" s="20">
        <v>499369.1</v>
      </c>
      <c r="BD265" s="20">
        <v>80</v>
      </c>
      <c r="BE265" s="20">
        <v>39</v>
      </c>
      <c r="BF265" s="20">
        <v>1218</v>
      </c>
      <c r="BG265" s="20">
        <v>499294.1</v>
      </c>
      <c r="BH265" s="20">
        <v>1000000.3</v>
      </c>
      <c r="BI265" s="20">
        <v>1000000</v>
      </c>
      <c r="BJ265" s="20">
        <v>-0.3</v>
      </c>
      <c r="BK265" s="20">
        <v>0</v>
      </c>
    </row>
    <row r="266" spans="31:63" ht="15" thickBot="1" x14ac:dyDescent="0.35">
      <c r="AE266" s="19" t="s">
        <v>39</v>
      </c>
      <c r="AF266" s="20">
        <v>999580.7</v>
      </c>
      <c r="AG266" s="20">
        <v>40</v>
      </c>
      <c r="AH266" s="20">
        <v>287.5</v>
      </c>
      <c r="AI266" s="20">
        <v>50.5</v>
      </c>
      <c r="AJ266" s="20">
        <v>41</v>
      </c>
      <c r="AK266" s="20">
        <v>999999.7</v>
      </c>
      <c r="AL266" s="20">
        <v>1000000</v>
      </c>
      <c r="AM266" s="20">
        <v>0.3</v>
      </c>
      <c r="AN266" s="20">
        <v>0</v>
      </c>
      <c r="BB266" s="19" t="s">
        <v>39</v>
      </c>
      <c r="BC266" s="20">
        <v>499371.1</v>
      </c>
      <c r="BD266" s="20">
        <v>80</v>
      </c>
      <c r="BE266" s="20">
        <v>39</v>
      </c>
      <c r="BF266" s="20">
        <v>1200</v>
      </c>
      <c r="BG266" s="20">
        <v>499310.1</v>
      </c>
      <c r="BH266" s="20">
        <v>1000000.3</v>
      </c>
      <c r="BI266" s="20">
        <v>1000000</v>
      </c>
      <c r="BJ266" s="20">
        <v>-0.3</v>
      </c>
      <c r="BK266" s="20">
        <v>0</v>
      </c>
    </row>
    <row r="267" spans="31:63" ht="15" thickBot="1" x14ac:dyDescent="0.35">
      <c r="AE267" s="19" t="s">
        <v>40</v>
      </c>
      <c r="AF267" s="20">
        <v>999574.7</v>
      </c>
      <c r="AG267" s="20">
        <v>40</v>
      </c>
      <c r="AH267" s="20">
        <v>287.5</v>
      </c>
      <c r="AI267" s="20">
        <v>52.5</v>
      </c>
      <c r="AJ267" s="20">
        <v>46</v>
      </c>
      <c r="AK267" s="20">
        <v>1000000.7</v>
      </c>
      <c r="AL267" s="20">
        <v>1000000</v>
      </c>
      <c r="AM267" s="20">
        <v>-0.7</v>
      </c>
      <c r="AN267" s="20">
        <v>0</v>
      </c>
      <c r="BB267" s="19" t="s">
        <v>40</v>
      </c>
      <c r="BC267" s="20">
        <v>499377.1</v>
      </c>
      <c r="BD267" s="20">
        <v>80</v>
      </c>
      <c r="BE267" s="20">
        <v>39</v>
      </c>
      <c r="BF267" s="20">
        <v>1198</v>
      </c>
      <c r="BG267" s="20">
        <v>499305.1</v>
      </c>
      <c r="BH267" s="20">
        <v>999999.3</v>
      </c>
      <c r="BI267" s="20">
        <v>1000000</v>
      </c>
      <c r="BJ267" s="20">
        <v>0.7</v>
      </c>
      <c r="BK267" s="20">
        <v>0</v>
      </c>
    </row>
    <row r="268" spans="31:63" ht="15" thickBot="1" x14ac:dyDescent="0.35">
      <c r="AE268" s="19" t="s">
        <v>41</v>
      </c>
      <c r="AF268" s="20">
        <v>999572.7</v>
      </c>
      <c r="AG268" s="20">
        <v>40</v>
      </c>
      <c r="AH268" s="20">
        <v>287.5</v>
      </c>
      <c r="AI268" s="20">
        <v>51.5</v>
      </c>
      <c r="AJ268" s="20">
        <v>47</v>
      </c>
      <c r="AK268" s="20">
        <v>999998.7</v>
      </c>
      <c r="AL268" s="20">
        <v>1000000</v>
      </c>
      <c r="AM268" s="20">
        <v>1.3</v>
      </c>
      <c r="AN268" s="20">
        <v>0</v>
      </c>
      <c r="BB268" s="19" t="s">
        <v>41</v>
      </c>
      <c r="BC268" s="20">
        <v>499379.1</v>
      </c>
      <c r="BD268" s="20">
        <v>80</v>
      </c>
      <c r="BE268" s="20">
        <v>39</v>
      </c>
      <c r="BF268" s="20">
        <v>1199</v>
      </c>
      <c r="BG268" s="20">
        <v>499304.1</v>
      </c>
      <c r="BH268" s="20">
        <v>1000001.3</v>
      </c>
      <c r="BI268" s="20">
        <v>1000000</v>
      </c>
      <c r="BJ268" s="20">
        <v>-1.3</v>
      </c>
      <c r="BK268" s="20">
        <v>0</v>
      </c>
    </row>
    <row r="269" spans="31:63" ht="15" thickBot="1" x14ac:dyDescent="0.35">
      <c r="AE269" s="19" t="s">
        <v>42</v>
      </c>
      <c r="AF269" s="20">
        <v>999570.7</v>
      </c>
      <c r="AG269" s="20">
        <v>40</v>
      </c>
      <c r="AH269" s="20">
        <v>287.5</v>
      </c>
      <c r="AI269" s="20">
        <v>62.5</v>
      </c>
      <c r="AJ269" s="20">
        <v>39</v>
      </c>
      <c r="AK269" s="20">
        <v>999999.7</v>
      </c>
      <c r="AL269" s="20">
        <v>1000000</v>
      </c>
      <c r="AM269" s="20">
        <v>0.3</v>
      </c>
      <c r="AN269" s="20">
        <v>0</v>
      </c>
      <c r="BB269" s="19" t="s">
        <v>42</v>
      </c>
      <c r="BC269" s="20">
        <v>499381.1</v>
      </c>
      <c r="BD269" s="20">
        <v>80</v>
      </c>
      <c r="BE269" s="20">
        <v>39</v>
      </c>
      <c r="BF269" s="20">
        <v>1188</v>
      </c>
      <c r="BG269" s="20">
        <v>499312.1</v>
      </c>
      <c r="BH269" s="20">
        <v>1000000.3</v>
      </c>
      <c r="BI269" s="20">
        <v>1000000</v>
      </c>
      <c r="BJ269" s="20">
        <v>-0.3</v>
      </c>
      <c r="BK269" s="20">
        <v>0</v>
      </c>
    </row>
    <row r="270" spans="31:63" ht="15" thickBot="1" x14ac:dyDescent="0.35">
      <c r="AE270" s="19" t="s">
        <v>43</v>
      </c>
      <c r="AF270" s="20">
        <v>999558.2</v>
      </c>
      <c r="AG270" s="20">
        <v>40</v>
      </c>
      <c r="AH270" s="20">
        <v>287.5</v>
      </c>
      <c r="AI270" s="20">
        <v>92</v>
      </c>
      <c r="AJ270" s="20">
        <v>22</v>
      </c>
      <c r="AK270" s="20">
        <v>999999.7</v>
      </c>
      <c r="AL270" s="20">
        <v>1000000</v>
      </c>
      <c r="AM270" s="20">
        <v>0.3</v>
      </c>
      <c r="AN270" s="20">
        <v>0</v>
      </c>
      <c r="BB270" s="19" t="s">
        <v>43</v>
      </c>
      <c r="BC270" s="20">
        <v>499393.6</v>
      </c>
      <c r="BD270" s="20">
        <v>80</v>
      </c>
      <c r="BE270" s="20">
        <v>39</v>
      </c>
      <c r="BF270" s="20">
        <v>1158.5</v>
      </c>
      <c r="BG270" s="20">
        <v>499329.1</v>
      </c>
      <c r="BH270" s="20">
        <v>1000000.3</v>
      </c>
      <c r="BI270" s="20">
        <v>1000000</v>
      </c>
      <c r="BJ270" s="20">
        <v>-0.3</v>
      </c>
      <c r="BK270" s="20">
        <v>0</v>
      </c>
    </row>
    <row r="271" spans="31:63" ht="15" thickBot="1" x14ac:dyDescent="0.35">
      <c r="AE271" s="19" t="s">
        <v>44</v>
      </c>
      <c r="AF271" s="20">
        <v>999541.2</v>
      </c>
      <c r="AG271" s="20">
        <v>40</v>
      </c>
      <c r="AH271" s="20">
        <v>287.5</v>
      </c>
      <c r="AI271" s="20">
        <v>116</v>
      </c>
      <c r="AJ271" s="20">
        <v>15</v>
      </c>
      <c r="AK271" s="20">
        <v>999999.7</v>
      </c>
      <c r="AL271" s="20">
        <v>1000000</v>
      </c>
      <c r="AM271" s="20">
        <v>0.3</v>
      </c>
      <c r="AN271" s="20">
        <v>0</v>
      </c>
      <c r="BB271" s="19" t="s">
        <v>44</v>
      </c>
      <c r="BC271" s="20">
        <v>499410.6</v>
      </c>
      <c r="BD271" s="20">
        <v>80</v>
      </c>
      <c r="BE271" s="20">
        <v>39</v>
      </c>
      <c r="BF271" s="20">
        <v>1134.5</v>
      </c>
      <c r="BG271" s="20">
        <v>499336.1</v>
      </c>
      <c r="BH271" s="20">
        <v>1000000.3</v>
      </c>
      <c r="BI271" s="20">
        <v>1000000</v>
      </c>
      <c r="BJ271" s="20">
        <v>-0.3</v>
      </c>
      <c r="BK271" s="20">
        <v>0</v>
      </c>
    </row>
    <row r="272" spans="31:63" ht="15" thickBot="1" x14ac:dyDescent="0.35">
      <c r="AE272" s="19" t="s">
        <v>45</v>
      </c>
      <c r="AF272" s="20">
        <v>999529.2</v>
      </c>
      <c r="AG272" s="20">
        <v>40</v>
      </c>
      <c r="AH272" s="20">
        <v>287.5</v>
      </c>
      <c r="AI272" s="20">
        <v>117</v>
      </c>
      <c r="AJ272" s="20">
        <v>26</v>
      </c>
      <c r="AK272" s="20">
        <v>999999.7</v>
      </c>
      <c r="AL272" s="20">
        <v>1000000</v>
      </c>
      <c r="AM272" s="20">
        <v>0.3</v>
      </c>
      <c r="AN272" s="20">
        <v>0</v>
      </c>
      <c r="BB272" s="19" t="s">
        <v>45</v>
      </c>
      <c r="BC272" s="20">
        <v>499422.6</v>
      </c>
      <c r="BD272" s="20">
        <v>80</v>
      </c>
      <c r="BE272" s="20">
        <v>39</v>
      </c>
      <c r="BF272" s="20">
        <v>1133.5</v>
      </c>
      <c r="BG272" s="20">
        <v>499325.1</v>
      </c>
      <c r="BH272" s="20">
        <v>1000000.3</v>
      </c>
      <c r="BI272" s="20">
        <v>1000000</v>
      </c>
      <c r="BJ272" s="20">
        <v>-0.3</v>
      </c>
      <c r="BK272" s="20">
        <v>0</v>
      </c>
    </row>
    <row r="273" spans="31:63" ht="15" thickBot="1" x14ac:dyDescent="0.35">
      <c r="AE273" s="19" t="s">
        <v>46</v>
      </c>
      <c r="AF273" s="20">
        <v>999526.2</v>
      </c>
      <c r="AG273" s="20">
        <v>40</v>
      </c>
      <c r="AH273" s="20">
        <v>287.5</v>
      </c>
      <c r="AI273" s="20">
        <v>134</v>
      </c>
      <c r="AJ273" s="20">
        <v>12</v>
      </c>
      <c r="AK273" s="20">
        <v>999999.7</v>
      </c>
      <c r="AL273" s="20">
        <v>1000000</v>
      </c>
      <c r="AM273" s="20">
        <v>0.3</v>
      </c>
      <c r="AN273" s="20">
        <v>0</v>
      </c>
      <c r="BB273" s="19" t="s">
        <v>46</v>
      </c>
      <c r="BC273" s="20">
        <v>499425.6</v>
      </c>
      <c r="BD273" s="20">
        <v>80</v>
      </c>
      <c r="BE273" s="20">
        <v>39</v>
      </c>
      <c r="BF273" s="20">
        <v>1116.5</v>
      </c>
      <c r="BG273" s="20">
        <v>499339.1</v>
      </c>
      <c r="BH273" s="20">
        <v>1000000.3</v>
      </c>
      <c r="BI273" s="20">
        <v>1000000</v>
      </c>
      <c r="BJ273" s="20">
        <v>-0.3</v>
      </c>
      <c r="BK273" s="20">
        <v>0</v>
      </c>
    </row>
    <row r="274" spans="31:63" ht="15" thickBot="1" x14ac:dyDescent="0.35">
      <c r="AE274" s="19" t="s">
        <v>47</v>
      </c>
      <c r="AF274" s="20">
        <v>999525.2</v>
      </c>
      <c r="AG274" s="20">
        <v>40</v>
      </c>
      <c r="AH274" s="20">
        <v>287.5</v>
      </c>
      <c r="AI274" s="20">
        <v>136</v>
      </c>
      <c r="AJ274" s="20">
        <v>11</v>
      </c>
      <c r="AK274" s="20">
        <v>999999.7</v>
      </c>
      <c r="AL274" s="20">
        <v>1000000</v>
      </c>
      <c r="AM274" s="20">
        <v>0.3</v>
      </c>
      <c r="AN274" s="20">
        <v>0</v>
      </c>
      <c r="BB274" s="19" t="s">
        <v>47</v>
      </c>
      <c r="BC274" s="20">
        <v>499426.6</v>
      </c>
      <c r="BD274" s="20">
        <v>80</v>
      </c>
      <c r="BE274" s="20">
        <v>39</v>
      </c>
      <c r="BF274" s="20">
        <v>1114.5</v>
      </c>
      <c r="BG274" s="20">
        <v>499340.1</v>
      </c>
      <c r="BH274" s="20">
        <v>1000000.3</v>
      </c>
      <c r="BI274" s="20">
        <v>1000000</v>
      </c>
      <c r="BJ274" s="20">
        <v>-0.3</v>
      </c>
      <c r="BK274" s="20">
        <v>0</v>
      </c>
    </row>
    <row r="275" spans="31:63" ht="15" thickBot="1" x14ac:dyDescent="0.35">
      <c r="AE275" s="19" t="s">
        <v>48</v>
      </c>
      <c r="AF275" s="20">
        <v>999515.2</v>
      </c>
      <c r="AG275" s="20">
        <v>40</v>
      </c>
      <c r="AH275" s="20">
        <v>287.5</v>
      </c>
      <c r="AI275" s="20">
        <v>140</v>
      </c>
      <c r="AJ275" s="20">
        <v>17</v>
      </c>
      <c r="AK275" s="20">
        <v>999999.7</v>
      </c>
      <c r="AL275" s="20">
        <v>1000000</v>
      </c>
      <c r="AM275" s="20">
        <v>0.3</v>
      </c>
      <c r="AN275" s="20">
        <v>0</v>
      </c>
      <c r="BB275" s="19" t="s">
        <v>48</v>
      </c>
      <c r="BC275" s="20">
        <v>499436.6</v>
      </c>
      <c r="BD275" s="20">
        <v>80</v>
      </c>
      <c r="BE275" s="20">
        <v>39</v>
      </c>
      <c r="BF275" s="20">
        <v>1110.5</v>
      </c>
      <c r="BG275" s="20">
        <v>499334.1</v>
      </c>
      <c r="BH275" s="20">
        <v>1000000.3</v>
      </c>
      <c r="BI275" s="20">
        <v>1000000</v>
      </c>
      <c r="BJ275" s="20">
        <v>-0.3</v>
      </c>
      <c r="BK275" s="20">
        <v>0</v>
      </c>
    </row>
    <row r="276" spans="31:63" ht="15" thickBot="1" x14ac:dyDescent="0.35">
      <c r="AE276" s="19" t="s">
        <v>49</v>
      </c>
      <c r="AF276" s="20">
        <v>999497.2</v>
      </c>
      <c r="AG276" s="20">
        <v>40</v>
      </c>
      <c r="AH276" s="20">
        <v>287.5</v>
      </c>
      <c r="AI276" s="20">
        <v>147</v>
      </c>
      <c r="AJ276" s="20">
        <v>28</v>
      </c>
      <c r="AK276" s="20">
        <v>999999.7</v>
      </c>
      <c r="AL276" s="20">
        <v>1000000</v>
      </c>
      <c r="AM276" s="20">
        <v>0.3</v>
      </c>
      <c r="AN276" s="20">
        <v>0</v>
      </c>
      <c r="BB276" s="19" t="s">
        <v>49</v>
      </c>
      <c r="BC276" s="20">
        <v>499451.6</v>
      </c>
      <c r="BD276" s="20">
        <v>80</v>
      </c>
      <c r="BE276" s="20">
        <v>39</v>
      </c>
      <c r="BF276" s="20">
        <v>1106.5</v>
      </c>
      <c r="BG276" s="20">
        <v>499323.1</v>
      </c>
      <c r="BH276" s="20">
        <v>1000000.3</v>
      </c>
      <c r="BI276" s="20">
        <v>1000000</v>
      </c>
      <c r="BJ276" s="20">
        <v>-0.3</v>
      </c>
      <c r="BK276" s="20">
        <v>0</v>
      </c>
    </row>
    <row r="277" spans="31:63" ht="15" thickBot="1" x14ac:dyDescent="0.35">
      <c r="AE277" s="19" t="s">
        <v>50</v>
      </c>
      <c r="AF277" s="20">
        <v>999491.2</v>
      </c>
      <c r="AG277" s="20">
        <v>40</v>
      </c>
      <c r="AH277" s="20">
        <v>287.5</v>
      </c>
      <c r="AI277" s="20">
        <v>148</v>
      </c>
      <c r="AJ277" s="20">
        <v>33</v>
      </c>
      <c r="AK277" s="20">
        <v>999999.7</v>
      </c>
      <c r="AL277" s="20">
        <v>1000000</v>
      </c>
      <c r="AM277" s="20">
        <v>0.3</v>
      </c>
      <c r="AN277" s="20">
        <v>0</v>
      </c>
      <c r="BB277" s="19" t="s">
        <v>50</v>
      </c>
      <c r="BC277" s="20">
        <v>499457.6</v>
      </c>
      <c r="BD277" s="20">
        <v>80</v>
      </c>
      <c r="BE277" s="20">
        <v>39</v>
      </c>
      <c r="BF277" s="20">
        <v>1105.5</v>
      </c>
      <c r="BG277" s="20">
        <v>499318.1</v>
      </c>
      <c r="BH277" s="20">
        <v>1000000.3</v>
      </c>
      <c r="BI277" s="20">
        <v>1000000</v>
      </c>
      <c r="BJ277" s="20">
        <v>-0.3</v>
      </c>
      <c r="BK277" s="20">
        <v>0</v>
      </c>
    </row>
    <row r="278" spans="31:63" ht="15" thickBot="1" x14ac:dyDescent="0.35">
      <c r="AE278" s="19" t="s">
        <v>51</v>
      </c>
      <c r="AF278" s="20">
        <v>999485.2</v>
      </c>
      <c r="AG278" s="20">
        <v>40</v>
      </c>
      <c r="AH278" s="20">
        <v>287.5</v>
      </c>
      <c r="AI278" s="20">
        <v>149</v>
      </c>
      <c r="AJ278" s="20">
        <v>38</v>
      </c>
      <c r="AK278" s="20">
        <v>999999.7</v>
      </c>
      <c r="AL278" s="20">
        <v>1000000</v>
      </c>
      <c r="AM278" s="20">
        <v>0.3</v>
      </c>
      <c r="AN278" s="20">
        <v>0</v>
      </c>
      <c r="BB278" s="19" t="s">
        <v>51</v>
      </c>
      <c r="BC278" s="20">
        <v>499463.6</v>
      </c>
      <c r="BD278" s="20">
        <v>80</v>
      </c>
      <c r="BE278" s="20">
        <v>39</v>
      </c>
      <c r="BF278" s="20">
        <v>1104.5</v>
      </c>
      <c r="BG278" s="20">
        <v>499313.1</v>
      </c>
      <c r="BH278" s="20">
        <v>1000000.3</v>
      </c>
      <c r="BI278" s="20">
        <v>1000000</v>
      </c>
      <c r="BJ278" s="20">
        <v>-0.3</v>
      </c>
      <c r="BK278" s="20">
        <v>0</v>
      </c>
    </row>
    <row r="279" spans="31:63" ht="15" thickBot="1" x14ac:dyDescent="0.35">
      <c r="AE279" s="19" t="s">
        <v>52</v>
      </c>
      <c r="AF279" s="20">
        <v>999484.2</v>
      </c>
      <c r="AG279" s="20">
        <v>40</v>
      </c>
      <c r="AH279" s="20">
        <v>287.5</v>
      </c>
      <c r="AI279" s="20">
        <v>153</v>
      </c>
      <c r="AJ279" s="20">
        <v>35</v>
      </c>
      <c r="AK279" s="20">
        <v>999999.7</v>
      </c>
      <c r="AL279" s="20">
        <v>1000000</v>
      </c>
      <c r="AM279" s="20">
        <v>0.3</v>
      </c>
      <c r="AN279" s="20">
        <v>0</v>
      </c>
      <c r="BB279" s="19" t="s">
        <v>52</v>
      </c>
      <c r="BC279" s="20">
        <v>499464.6</v>
      </c>
      <c r="BD279" s="20">
        <v>80</v>
      </c>
      <c r="BE279" s="20">
        <v>39</v>
      </c>
      <c r="BF279" s="20">
        <v>1100.5</v>
      </c>
      <c r="BG279" s="20">
        <v>499316.1</v>
      </c>
      <c r="BH279" s="20">
        <v>1000000.3</v>
      </c>
      <c r="BI279" s="20">
        <v>1000000</v>
      </c>
      <c r="BJ279" s="20">
        <v>-0.3</v>
      </c>
      <c r="BK279" s="20">
        <v>0</v>
      </c>
    </row>
    <row r="280" spans="31:63" ht="15" thickBot="1" x14ac:dyDescent="0.35">
      <c r="AE280" s="19" t="s">
        <v>53</v>
      </c>
      <c r="AF280" s="20">
        <v>999466.2</v>
      </c>
      <c r="AG280" s="20">
        <v>40</v>
      </c>
      <c r="AH280" s="20">
        <v>287.5</v>
      </c>
      <c r="AI280" s="20">
        <v>174</v>
      </c>
      <c r="AJ280" s="20">
        <v>32</v>
      </c>
      <c r="AK280" s="20">
        <v>999999.7</v>
      </c>
      <c r="AL280" s="20">
        <v>1000000</v>
      </c>
      <c r="AM280" s="20">
        <v>0.3</v>
      </c>
      <c r="AN280" s="20">
        <v>0</v>
      </c>
      <c r="BB280" s="19" t="s">
        <v>53</v>
      </c>
      <c r="BC280" s="20">
        <v>499482.6</v>
      </c>
      <c r="BD280" s="20">
        <v>80</v>
      </c>
      <c r="BE280" s="20">
        <v>39</v>
      </c>
      <c r="BF280" s="20">
        <v>1079.5</v>
      </c>
      <c r="BG280" s="20">
        <v>499319.1</v>
      </c>
      <c r="BH280" s="20">
        <v>1000000.3</v>
      </c>
      <c r="BI280" s="20">
        <v>1000000</v>
      </c>
      <c r="BJ280" s="20">
        <v>-0.3</v>
      </c>
      <c r="BK280" s="20">
        <v>0</v>
      </c>
    </row>
    <row r="281" spans="31:63" ht="15" thickBot="1" x14ac:dyDescent="0.35">
      <c r="AE281" s="19" t="s">
        <v>54</v>
      </c>
      <c r="AF281" s="20">
        <v>999440.2</v>
      </c>
      <c r="AG281" s="20">
        <v>40</v>
      </c>
      <c r="AH281" s="20">
        <v>287.5</v>
      </c>
      <c r="AI281" s="20">
        <v>196</v>
      </c>
      <c r="AJ281" s="20">
        <v>36</v>
      </c>
      <c r="AK281" s="20">
        <v>999999.7</v>
      </c>
      <c r="AL281" s="20">
        <v>1000000</v>
      </c>
      <c r="AM281" s="20">
        <v>0.3</v>
      </c>
      <c r="AN281" s="20">
        <v>0</v>
      </c>
      <c r="BB281" s="19" t="s">
        <v>54</v>
      </c>
      <c r="BC281" s="20">
        <v>499503.6</v>
      </c>
      <c r="BD281" s="20">
        <v>80</v>
      </c>
      <c r="BE281" s="20">
        <v>39</v>
      </c>
      <c r="BF281" s="20">
        <v>1062.5</v>
      </c>
      <c r="BG281" s="20">
        <v>499315.1</v>
      </c>
      <c r="BH281" s="20">
        <v>1000000.3</v>
      </c>
      <c r="BI281" s="20">
        <v>1000000</v>
      </c>
      <c r="BJ281" s="20">
        <v>-0.3</v>
      </c>
      <c r="BK281" s="20">
        <v>0</v>
      </c>
    </row>
    <row r="282" spans="31:63" ht="15" thickBot="1" x14ac:dyDescent="0.35">
      <c r="AE282" s="19" t="s">
        <v>55</v>
      </c>
      <c r="AF282" s="20">
        <v>999390.2</v>
      </c>
      <c r="AG282" s="20">
        <v>40</v>
      </c>
      <c r="AH282" s="20">
        <v>287.5</v>
      </c>
      <c r="AI282" s="20">
        <v>240</v>
      </c>
      <c r="AJ282" s="20">
        <v>42</v>
      </c>
      <c r="AK282" s="20">
        <v>999999.7</v>
      </c>
      <c r="AL282" s="20">
        <v>1000000</v>
      </c>
      <c r="AM282" s="20">
        <v>0.3</v>
      </c>
      <c r="AN282" s="20">
        <v>0</v>
      </c>
      <c r="BB282" s="19" t="s">
        <v>55</v>
      </c>
      <c r="BC282" s="20">
        <v>499568.1</v>
      </c>
      <c r="BD282" s="20">
        <v>80</v>
      </c>
      <c r="BE282" s="20">
        <v>39</v>
      </c>
      <c r="BF282" s="20">
        <v>1004</v>
      </c>
      <c r="BG282" s="20">
        <v>499309.1</v>
      </c>
      <c r="BH282" s="20">
        <v>1000000.3</v>
      </c>
      <c r="BI282" s="20">
        <v>1000000</v>
      </c>
      <c r="BJ282" s="20">
        <v>-0.3</v>
      </c>
      <c r="BK282" s="20">
        <v>0</v>
      </c>
    </row>
    <row r="283" spans="31:63" ht="15" thickBot="1" x14ac:dyDescent="0.35">
      <c r="AE283" s="19" t="s">
        <v>56</v>
      </c>
      <c r="AF283" s="20">
        <v>999386.2</v>
      </c>
      <c r="AG283" s="20">
        <v>40</v>
      </c>
      <c r="AH283" s="20">
        <v>287.5</v>
      </c>
      <c r="AI283" s="20">
        <v>242</v>
      </c>
      <c r="AJ283" s="20">
        <v>44</v>
      </c>
      <c r="AK283" s="20">
        <v>999999.7</v>
      </c>
      <c r="AL283" s="20">
        <v>1000000</v>
      </c>
      <c r="AM283" s="20">
        <v>0.3</v>
      </c>
      <c r="AN283" s="20">
        <v>0</v>
      </c>
      <c r="BB283" s="19" t="s">
        <v>56</v>
      </c>
      <c r="BC283" s="20">
        <v>499595.6</v>
      </c>
      <c r="BD283" s="20">
        <v>80</v>
      </c>
      <c r="BE283" s="20">
        <v>39</v>
      </c>
      <c r="BF283" s="20">
        <v>978.5</v>
      </c>
      <c r="BG283" s="20">
        <v>499307.1</v>
      </c>
      <c r="BH283" s="20">
        <v>1000000.3</v>
      </c>
      <c r="BI283" s="20">
        <v>1000000</v>
      </c>
      <c r="BJ283" s="20">
        <v>-0.3</v>
      </c>
      <c r="BK283" s="20">
        <v>0</v>
      </c>
    </row>
    <row r="284" spans="31:63" ht="15" thickBot="1" x14ac:dyDescent="0.35">
      <c r="AE284" s="19" t="s">
        <v>57</v>
      </c>
      <c r="AF284" s="20">
        <v>999317.7</v>
      </c>
      <c r="AG284" s="20">
        <v>40</v>
      </c>
      <c r="AH284" s="20">
        <v>287.5</v>
      </c>
      <c r="AI284" s="20">
        <v>309.5</v>
      </c>
      <c r="AJ284" s="20">
        <v>45</v>
      </c>
      <c r="AK284" s="20">
        <v>999999.7</v>
      </c>
      <c r="AL284" s="20">
        <v>1000000</v>
      </c>
      <c r="AM284" s="20">
        <v>0.3</v>
      </c>
      <c r="AN284" s="20">
        <v>0</v>
      </c>
      <c r="BB284" s="19" t="s">
        <v>57</v>
      </c>
      <c r="BC284" s="20">
        <v>499640.6</v>
      </c>
      <c r="BD284" s="20">
        <v>80</v>
      </c>
      <c r="BE284" s="20">
        <v>39</v>
      </c>
      <c r="BF284" s="20">
        <v>934.5</v>
      </c>
      <c r="BG284" s="20">
        <v>499306.1</v>
      </c>
      <c r="BH284" s="20">
        <v>1000000.3</v>
      </c>
      <c r="BI284" s="20">
        <v>1000000</v>
      </c>
      <c r="BJ284" s="20">
        <v>-0.3</v>
      </c>
      <c r="BK284" s="20">
        <v>0</v>
      </c>
    </row>
    <row r="285" spans="31:63" ht="15" thickBot="1" x14ac:dyDescent="0.35">
      <c r="AE285" s="19" t="s">
        <v>58</v>
      </c>
      <c r="AF285" s="20">
        <v>999280.7</v>
      </c>
      <c r="AG285" s="20">
        <v>40</v>
      </c>
      <c r="AH285" s="20">
        <v>287.5</v>
      </c>
      <c r="AI285" s="20">
        <v>340.5</v>
      </c>
      <c r="AJ285" s="20">
        <v>51</v>
      </c>
      <c r="AK285" s="20">
        <v>999999.7</v>
      </c>
      <c r="AL285" s="20">
        <v>1000000</v>
      </c>
      <c r="AM285" s="20">
        <v>0.3</v>
      </c>
      <c r="AN285" s="20">
        <v>0</v>
      </c>
      <c r="BB285" s="19" t="s">
        <v>58</v>
      </c>
      <c r="BC285" s="20">
        <v>499680.1</v>
      </c>
      <c r="BD285" s="20">
        <v>80</v>
      </c>
      <c r="BE285" s="20">
        <v>39</v>
      </c>
      <c r="BF285" s="20">
        <v>901</v>
      </c>
      <c r="BG285" s="20">
        <v>499300.1</v>
      </c>
      <c r="BH285" s="20">
        <v>1000000.3</v>
      </c>
      <c r="BI285" s="20">
        <v>1000000</v>
      </c>
      <c r="BJ285" s="20">
        <v>-0.3</v>
      </c>
      <c r="BK285" s="20">
        <v>0</v>
      </c>
    </row>
    <row r="286" spans="31:63" ht="15" thickBot="1" x14ac:dyDescent="0.35">
      <c r="AE286" s="19" t="s">
        <v>59</v>
      </c>
      <c r="AF286" s="20">
        <v>999258.2</v>
      </c>
      <c r="AG286" s="20">
        <v>40</v>
      </c>
      <c r="AH286" s="20">
        <v>287.5</v>
      </c>
      <c r="AI286" s="20">
        <v>361</v>
      </c>
      <c r="AJ286" s="20">
        <v>53</v>
      </c>
      <c r="AK286" s="20">
        <v>999999.7</v>
      </c>
      <c r="AL286" s="20">
        <v>1000000</v>
      </c>
      <c r="AM286" s="20">
        <v>0.3</v>
      </c>
      <c r="AN286" s="20">
        <v>0</v>
      </c>
      <c r="BB286" s="19" t="s">
        <v>59</v>
      </c>
      <c r="BC286" s="20">
        <v>499702.1</v>
      </c>
      <c r="BD286" s="20">
        <v>80</v>
      </c>
      <c r="BE286" s="20">
        <v>39</v>
      </c>
      <c r="BF286" s="20">
        <v>881</v>
      </c>
      <c r="BG286" s="20">
        <v>499298.1</v>
      </c>
      <c r="BH286" s="20">
        <v>1000000.3</v>
      </c>
      <c r="BI286" s="20">
        <v>1000000</v>
      </c>
      <c r="BJ286" s="20">
        <v>-0.3</v>
      </c>
      <c r="BK286" s="20">
        <v>0</v>
      </c>
    </row>
    <row r="287" spans="31:63" ht="15" thickBot="1" x14ac:dyDescent="0.35">
      <c r="AE287" s="19" t="s">
        <v>60</v>
      </c>
      <c r="AF287" s="20">
        <v>999240.7</v>
      </c>
      <c r="AG287" s="20">
        <v>40</v>
      </c>
      <c r="AH287" s="20">
        <v>287.5</v>
      </c>
      <c r="AI287" s="20">
        <v>376.5</v>
      </c>
      <c r="AJ287" s="20">
        <v>55</v>
      </c>
      <c r="AK287" s="20">
        <v>999999.7</v>
      </c>
      <c r="AL287" s="20">
        <v>1000000</v>
      </c>
      <c r="AM287" s="20">
        <v>0.3</v>
      </c>
      <c r="AN287" s="20">
        <v>0</v>
      </c>
      <c r="BB287" s="19" t="s">
        <v>60</v>
      </c>
      <c r="BC287" s="20">
        <v>499719.6</v>
      </c>
      <c r="BD287" s="20">
        <v>80</v>
      </c>
      <c r="BE287" s="20">
        <v>39</v>
      </c>
      <c r="BF287" s="20">
        <v>865.5</v>
      </c>
      <c r="BG287" s="20">
        <v>499296.1</v>
      </c>
      <c r="BH287" s="20">
        <v>1000000.3</v>
      </c>
      <c r="BI287" s="20">
        <v>1000000</v>
      </c>
      <c r="BJ287" s="20">
        <v>-0.3</v>
      </c>
      <c r="BK287" s="20">
        <v>0</v>
      </c>
    </row>
    <row r="288" spans="31:63" ht="15" thickBot="1" x14ac:dyDescent="0.35">
      <c r="AE288" s="19" t="s">
        <v>61</v>
      </c>
      <c r="AF288" s="20">
        <v>999219.7</v>
      </c>
      <c r="AG288" s="20">
        <v>40</v>
      </c>
      <c r="AH288" s="20">
        <v>287.5</v>
      </c>
      <c r="AI288" s="20">
        <v>393.5</v>
      </c>
      <c r="AJ288" s="20">
        <v>59</v>
      </c>
      <c r="AK288" s="20">
        <v>999999.7</v>
      </c>
      <c r="AL288" s="20">
        <v>1000000</v>
      </c>
      <c r="AM288" s="20">
        <v>0.3</v>
      </c>
      <c r="AN288" s="20">
        <v>0</v>
      </c>
      <c r="BB288" s="19" t="s">
        <v>61</v>
      </c>
      <c r="BC288" s="20">
        <v>499745.1</v>
      </c>
      <c r="BD288" s="20">
        <v>80</v>
      </c>
      <c r="BE288" s="20">
        <v>39</v>
      </c>
      <c r="BF288" s="20">
        <v>844</v>
      </c>
      <c r="BG288" s="20">
        <v>499292.1</v>
      </c>
      <c r="BH288" s="20">
        <v>1000000.3</v>
      </c>
      <c r="BI288" s="20">
        <v>1000000</v>
      </c>
      <c r="BJ288" s="20">
        <v>-0.3</v>
      </c>
      <c r="BK288" s="20">
        <v>0</v>
      </c>
    </row>
    <row r="289" spans="31:63" ht="15" thickBot="1" x14ac:dyDescent="0.35">
      <c r="AE289" s="19" t="s">
        <v>62</v>
      </c>
      <c r="AF289" s="20">
        <v>999140.7</v>
      </c>
      <c r="AG289" s="20">
        <v>40</v>
      </c>
      <c r="AH289" s="20">
        <v>287.5</v>
      </c>
      <c r="AI289" s="20">
        <v>471.5</v>
      </c>
      <c r="AJ289" s="20">
        <v>60</v>
      </c>
      <c r="AK289" s="20">
        <v>999999.7</v>
      </c>
      <c r="AL289" s="20">
        <v>1000000</v>
      </c>
      <c r="AM289" s="20">
        <v>0.3</v>
      </c>
      <c r="AN289" s="20">
        <v>0</v>
      </c>
      <c r="BB289" s="19" t="s">
        <v>62</v>
      </c>
      <c r="BC289" s="20">
        <v>499886.1</v>
      </c>
      <c r="BD289" s="20">
        <v>80</v>
      </c>
      <c r="BE289" s="20">
        <v>39</v>
      </c>
      <c r="BF289" s="20">
        <v>704</v>
      </c>
      <c r="BG289" s="20">
        <v>499291.1</v>
      </c>
      <c r="BH289" s="20">
        <v>1000000.3</v>
      </c>
      <c r="BI289" s="20">
        <v>1000000</v>
      </c>
      <c r="BJ289" s="20">
        <v>-0.3</v>
      </c>
      <c r="BK289" s="20">
        <v>0</v>
      </c>
    </row>
    <row r="290" spans="31:63" ht="15" thickBot="1" x14ac:dyDescent="0.35">
      <c r="AE290" s="19" t="s">
        <v>63</v>
      </c>
      <c r="AF290" s="20">
        <v>999061.2</v>
      </c>
      <c r="AG290" s="20">
        <v>40</v>
      </c>
      <c r="AH290" s="20">
        <v>287.5</v>
      </c>
      <c r="AI290" s="20">
        <v>549</v>
      </c>
      <c r="AJ290" s="20">
        <v>62</v>
      </c>
      <c r="AK290" s="20">
        <v>999999.7</v>
      </c>
      <c r="AL290" s="20">
        <v>1000000</v>
      </c>
      <c r="AM290" s="20">
        <v>0.3</v>
      </c>
      <c r="AN290" s="20">
        <v>0</v>
      </c>
      <c r="BB290" s="19" t="s">
        <v>63</v>
      </c>
      <c r="BC290" s="20">
        <v>499891.1</v>
      </c>
      <c r="BD290" s="20">
        <v>80</v>
      </c>
      <c r="BE290" s="20">
        <v>39</v>
      </c>
      <c r="BF290" s="20">
        <v>701</v>
      </c>
      <c r="BG290" s="20">
        <v>499289.1</v>
      </c>
      <c r="BH290" s="20">
        <v>1000000.3</v>
      </c>
      <c r="BI290" s="20">
        <v>1000000</v>
      </c>
      <c r="BJ290" s="20">
        <v>-0.3</v>
      </c>
      <c r="BK290" s="20">
        <v>0</v>
      </c>
    </row>
    <row r="291" spans="31:63" ht="15" thickBot="1" x14ac:dyDescent="0.35">
      <c r="AE291" s="19" t="s">
        <v>64</v>
      </c>
      <c r="AF291" s="20">
        <v>499738.4</v>
      </c>
      <c r="AG291" s="20">
        <v>40</v>
      </c>
      <c r="AH291" s="20">
        <v>287.5</v>
      </c>
      <c r="AI291" s="20">
        <v>572.5</v>
      </c>
      <c r="AJ291" s="20">
        <v>499361.4</v>
      </c>
      <c r="AK291" s="20">
        <v>999999.7</v>
      </c>
      <c r="AL291" s="20">
        <v>1000000</v>
      </c>
      <c r="AM291" s="20">
        <v>0.3</v>
      </c>
      <c r="AN291" s="20">
        <v>0</v>
      </c>
      <c r="BB291" s="19" t="s">
        <v>64</v>
      </c>
      <c r="BC291" s="20">
        <v>999152.8</v>
      </c>
      <c r="BD291" s="20">
        <v>80</v>
      </c>
      <c r="BE291" s="20">
        <v>39</v>
      </c>
      <c r="BF291" s="20">
        <v>660</v>
      </c>
      <c r="BG291" s="20">
        <v>68.5</v>
      </c>
      <c r="BH291" s="20">
        <v>1000000.3</v>
      </c>
      <c r="BI291" s="20">
        <v>1000000</v>
      </c>
      <c r="BJ291" s="20">
        <v>-0.3</v>
      </c>
      <c r="BK291" s="20">
        <v>0</v>
      </c>
    </row>
    <row r="292" spans="31:63" ht="15" thickBot="1" x14ac:dyDescent="0.35">
      <c r="AE292" s="19" t="s">
        <v>65</v>
      </c>
      <c r="AF292" s="20">
        <v>499721.4</v>
      </c>
      <c r="AG292" s="20">
        <v>40</v>
      </c>
      <c r="AH292" s="20">
        <v>287.5</v>
      </c>
      <c r="AI292" s="20">
        <v>587.5</v>
      </c>
      <c r="AJ292" s="20">
        <v>499363.4</v>
      </c>
      <c r="AK292" s="20">
        <v>999999.7</v>
      </c>
      <c r="AL292" s="20">
        <v>1000000</v>
      </c>
      <c r="AM292" s="20">
        <v>0.3</v>
      </c>
      <c r="AN292" s="20">
        <v>0</v>
      </c>
      <c r="BB292" s="19" t="s">
        <v>65</v>
      </c>
      <c r="BC292" s="20">
        <v>999259.3</v>
      </c>
      <c r="BD292" s="20">
        <v>80</v>
      </c>
      <c r="BE292" s="20">
        <v>39</v>
      </c>
      <c r="BF292" s="20">
        <v>568</v>
      </c>
      <c r="BG292" s="20">
        <v>54</v>
      </c>
      <c r="BH292" s="20">
        <v>1000000.3</v>
      </c>
      <c r="BI292" s="20">
        <v>1000000</v>
      </c>
      <c r="BJ292" s="20">
        <v>-0.3</v>
      </c>
      <c r="BK292" s="20">
        <v>0</v>
      </c>
    </row>
    <row r="293" spans="31:63" ht="15" thickBot="1" x14ac:dyDescent="0.35">
      <c r="AE293" s="19" t="s">
        <v>66</v>
      </c>
      <c r="AF293" s="20">
        <v>499652.4</v>
      </c>
      <c r="AG293" s="20">
        <v>40</v>
      </c>
      <c r="AH293" s="20">
        <v>287.5</v>
      </c>
      <c r="AI293" s="20">
        <v>654.5</v>
      </c>
      <c r="AJ293" s="20">
        <v>499365.4</v>
      </c>
      <c r="AK293" s="20">
        <v>999999.7</v>
      </c>
      <c r="AL293" s="20">
        <v>1000000</v>
      </c>
      <c r="AM293" s="20">
        <v>0.3</v>
      </c>
      <c r="AN293" s="20">
        <v>0</v>
      </c>
      <c r="BB293" s="19" t="s">
        <v>66</v>
      </c>
      <c r="BC293" s="20">
        <v>999340.8</v>
      </c>
      <c r="BD293" s="20">
        <v>80</v>
      </c>
      <c r="BE293" s="20">
        <v>39</v>
      </c>
      <c r="BF293" s="20">
        <v>488.5</v>
      </c>
      <c r="BG293" s="20">
        <v>52</v>
      </c>
      <c r="BH293" s="20">
        <v>1000000.3</v>
      </c>
      <c r="BI293" s="20">
        <v>1000000</v>
      </c>
      <c r="BJ293" s="20">
        <v>-0.3</v>
      </c>
      <c r="BK293" s="20">
        <v>0</v>
      </c>
    </row>
    <row r="294" spans="31:63" ht="15" thickBot="1" x14ac:dyDescent="0.35">
      <c r="AE294" s="19" t="s">
        <v>67</v>
      </c>
      <c r="AF294" s="20">
        <v>499524.9</v>
      </c>
      <c r="AG294" s="20">
        <v>40</v>
      </c>
      <c r="AH294" s="20">
        <v>287.5</v>
      </c>
      <c r="AI294" s="20">
        <v>780</v>
      </c>
      <c r="AJ294" s="20">
        <v>499367.4</v>
      </c>
      <c r="AK294" s="20">
        <v>999999.7</v>
      </c>
      <c r="AL294" s="20">
        <v>1000000</v>
      </c>
      <c r="AM294" s="20">
        <v>0.3</v>
      </c>
      <c r="AN294" s="20">
        <v>0</v>
      </c>
      <c r="BB294" s="19" t="s">
        <v>67</v>
      </c>
      <c r="BC294" s="20">
        <v>999372.3</v>
      </c>
      <c r="BD294" s="20">
        <v>80</v>
      </c>
      <c r="BE294" s="20">
        <v>39</v>
      </c>
      <c r="BF294" s="20">
        <v>459</v>
      </c>
      <c r="BG294" s="20">
        <v>50</v>
      </c>
      <c r="BH294" s="20">
        <v>1000000.3</v>
      </c>
      <c r="BI294" s="20">
        <v>1000000</v>
      </c>
      <c r="BJ294" s="20">
        <v>-0.3</v>
      </c>
      <c r="BK294" s="20">
        <v>0</v>
      </c>
    </row>
    <row r="295" spans="31:63" ht="15" thickBot="1" x14ac:dyDescent="0.35">
      <c r="AE295" s="19" t="s">
        <v>68</v>
      </c>
      <c r="AF295" s="20">
        <v>499464.9</v>
      </c>
      <c r="AG295" s="20">
        <v>40</v>
      </c>
      <c r="AH295" s="20">
        <v>287.5</v>
      </c>
      <c r="AI295" s="20">
        <v>838</v>
      </c>
      <c r="AJ295" s="20">
        <v>499369.4</v>
      </c>
      <c r="AK295" s="20">
        <v>999999.7</v>
      </c>
      <c r="AL295" s="20">
        <v>1000000</v>
      </c>
      <c r="AM295" s="20">
        <v>0.3</v>
      </c>
      <c r="AN295" s="20">
        <v>0</v>
      </c>
      <c r="BB295" s="19" t="s">
        <v>68</v>
      </c>
      <c r="BC295" s="20">
        <v>999376.3</v>
      </c>
      <c r="BD295" s="20">
        <v>80</v>
      </c>
      <c r="BE295" s="20">
        <v>39</v>
      </c>
      <c r="BF295" s="20">
        <v>457</v>
      </c>
      <c r="BG295" s="20">
        <v>48</v>
      </c>
      <c r="BH295" s="20">
        <v>1000000.3</v>
      </c>
      <c r="BI295" s="20">
        <v>1000000</v>
      </c>
      <c r="BJ295" s="20">
        <v>-0.3</v>
      </c>
      <c r="BK295" s="20">
        <v>0</v>
      </c>
    </row>
    <row r="296" spans="31:63" ht="15" thickBot="1" x14ac:dyDescent="0.35">
      <c r="AE296" s="19" t="s">
        <v>69</v>
      </c>
      <c r="AF296" s="20">
        <v>499364.9</v>
      </c>
      <c r="AG296" s="20">
        <v>40</v>
      </c>
      <c r="AH296" s="20">
        <v>287.5</v>
      </c>
      <c r="AI296" s="20">
        <v>936</v>
      </c>
      <c r="AJ296" s="20">
        <v>499371.4</v>
      </c>
      <c r="AK296" s="20">
        <v>999999.7</v>
      </c>
      <c r="AL296" s="20">
        <v>1000000</v>
      </c>
      <c r="AM296" s="20">
        <v>0.3</v>
      </c>
      <c r="AN296" s="20">
        <v>0</v>
      </c>
      <c r="BB296" s="19" t="s">
        <v>69</v>
      </c>
      <c r="BC296" s="20">
        <v>999482.3</v>
      </c>
      <c r="BD296" s="20">
        <v>80</v>
      </c>
      <c r="BE296" s="20">
        <v>39</v>
      </c>
      <c r="BF296" s="20">
        <v>353</v>
      </c>
      <c r="BG296" s="20">
        <v>46</v>
      </c>
      <c r="BH296" s="20">
        <v>1000000.3</v>
      </c>
      <c r="BI296" s="20">
        <v>1000000</v>
      </c>
      <c r="BJ296" s="20">
        <v>-0.3</v>
      </c>
      <c r="BK296" s="20">
        <v>0</v>
      </c>
    </row>
    <row r="297" spans="31:63" ht="15" thickBot="1" x14ac:dyDescent="0.35">
      <c r="AE297" s="19" t="s">
        <v>70</v>
      </c>
      <c r="AF297" s="20">
        <v>499236.4</v>
      </c>
      <c r="AG297" s="20">
        <v>40</v>
      </c>
      <c r="AH297" s="20">
        <v>287.5</v>
      </c>
      <c r="AI297" s="20">
        <v>1062.5</v>
      </c>
      <c r="AJ297" s="20">
        <v>499373.4</v>
      </c>
      <c r="AK297" s="20">
        <v>999999.7</v>
      </c>
      <c r="AL297" s="20">
        <v>1000000</v>
      </c>
      <c r="AM297" s="20">
        <v>0.3</v>
      </c>
      <c r="AN297" s="20">
        <v>0</v>
      </c>
      <c r="BB297" s="19" t="s">
        <v>70</v>
      </c>
      <c r="BC297" s="20">
        <v>999594.3</v>
      </c>
      <c r="BD297" s="20">
        <v>80</v>
      </c>
      <c r="BE297" s="20">
        <v>39</v>
      </c>
      <c r="BF297" s="20">
        <v>243</v>
      </c>
      <c r="BG297" s="20">
        <v>44</v>
      </c>
      <c r="BH297" s="20">
        <v>1000000.3</v>
      </c>
      <c r="BI297" s="20">
        <v>1000000</v>
      </c>
      <c r="BJ297" s="20">
        <v>-0.3</v>
      </c>
      <c r="BK297" s="20">
        <v>0</v>
      </c>
    </row>
    <row r="298" spans="31:63" ht="15" thickBot="1" x14ac:dyDescent="0.35">
      <c r="AE298" s="19" t="s">
        <v>71</v>
      </c>
      <c r="AF298" s="20">
        <v>499213.4</v>
      </c>
      <c r="AG298" s="20">
        <v>40</v>
      </c>
      <c r="AH298" s="20">
        <v>287.5</v>
      </c>
      <c r="AI298" s="20">
        <v>1083.5</v>
      </c>
      <c r="AJ298" s="20">
        <v>499375.4</v>
      </c>
      <c r="AK298" s="20">
        <v>999999.7</v>
      </c>
      <c r="AL298" s="20">
        <v>1000000</v>
      </c>
      <c r="AM298" s="20">
        <v>0.3</v>
      </c>
      <c r="AN298" s="20">
        <v>0</v>
      </c>
      <c r="BB298" s="19" t="s">
        <v>71</v>
      </c>
      <c r="BC298" s="20">
        <v>999619.8</v>
      </c>
      <c r="BD298" s="20">
        <v>80</v>
      </c>
      <c r="BE298" s="20">
        <v>39</v>
      </c>
      <c r="BF298" s="20">
        <v>240</v>
      </c>
      <c r="BG298" s="20">
        <v>21.5</v>
      </c>
      <c r="BH298" s="20">
        <v>1000000.3</v>
      </c>
      <c r="BI298" s="20">
        <v>1000000</v>
      </c>
      <c r="BJ298" s="20">
        <v>-0.3</v>
      </c>
      <c r="BK298" s="20">
        <v>0</v>
      </c>
    </row>
    <row r="299" spans="31:63" ht="15" thickBot="1" x14ac:dyDescent="0.35">
      <c r="AE299" s="19" t="s">
        <v>72</v>
      </c>
      <c r="AF299" s="20">
        <v>499211.4</v>
      </c>
      <c r="AG299" s="20">
        <v>40</v>
      </c>
      <c r="AH299" s="20">
        <v>40</v>
      </c>
      <c r="AI299" s="20">
        <v>1311</v>
      </c>
      <c r="AJ299" s="20">
        <v>499397.4</v>
      </c>
      <c r="AK299" s="20">
        <v>999999.7</v>
      </c>
      <c r="AL299" s="20">
        <v>1000000</v>
      </c>
      <c r="AM299" s="20">
        <v>0.3</v>
      </c>
      <c r="AN299" s="20">
        <v>0</v>
      </c>
      <c r="BB299" s="19" t="s">
        <v>72</v>
      </c>
      <c r="BC299" s="20">
        <v>999622.3</v>
      </c>
      <c r="BD299" s="20">
        <v>80</v>
      </c>
      <c r="BE299" s="20">
        <v>297</v>
      </c>
      <c r="BF299" s="20">
        <v>1</v>
      </c>
      <c r="BG299" s="20">
        <v>0</v>
      </c>
      <c r="BH299" s="20">
        <v>1000000.3</v>
      </c>
      <c r="BI299" s="20">
        <v>1000000</v>
      </c>
      <c r="BJ299" s="20">
        <v>-0.3</v>
      </c>
      <c r="BK299" s="20">
        <v>0</v>
      </c>
    </row>
    <row r="300" spans="31:63" ht="15" thickBot="1" x14ac:dyDescent="0.35">
      <c r="AE300" s="19" t="s">
        <v>73</v>
      </c>
      <c r="AF300" s="20">
        <v>499212.4</v>
      </c>
      <c r="AG300" s="20">
        <v>41</v>
      </c>
      <c r="AH300" s="20">
        <v>40</v>
      </c>
      <c r="AI300" s="20">
        <v>1332</v>
      </c>
      <c r="AJ300" s="20">
        <v>499374.4</v>
      </c>
      <c r="AK300" s="20">
        <v>999999.7</v>
      </c>
      <c r="AL300" s="20">
        <v>1000000</v>
      </c>
      <c r="AM300" s="20">
        <v>0.3</v>
      </c>
      <c r="AN300" s="20">
        <v>0</v>
      </c>
      <c r="BB300" s="19" t="s">
        <v>73</v>
      </c>
      <c r="BC300" s="20">
        <v>999621.3</v>
      </c>
      <c r="BD300" s="20">
        <v>39</v>
      </c>
      <c r="BE300" s="20">
        <v>297</v>
      </c>
      <c r="BF300" s="20">
        <v>0</v>
      </c>
      <c r="BG300" s="20">
        <v>43</v>
      </c>
      <c r="BH300" s="20">
        <v>1000000.3</v>
      </c>
      <c r="BI300" s="20">
        <v>1000000</v>
      </c>
      <c r="BJ300" s="20">
        <v>-0.3</v>
      </c>
      <c r="BK300" s="20">
        <v>0</v>
      </c>
    </row>
    <row r="301" spans="31:63" ht="15" thickBot="1" x14ac:dyDescent="0.35">
      <c r="AE301" s="19" t="s">
        <v>74</v>
      </c>
      <c r="AF301" s="20">
        <v>499235.4</v>
      </c>
      <c r="AG301" s="20">
        <v>43</v>
      </c>
      <c r="AH301" s="20">
        <v>40</v>
      </c>
      <c r="AI301" s="20">
        <v>1309</v>
      </c>
      <c r="AJ301" s="20">
        <v>499372.4</v>
      </c>
      <c r="AK301" s="20">
        <v>999999.7</v>
      </c>
      <c r="AL301" s="20">
        <v>1000000</v>
      </c>
      <c r="AM301" s="20">
        <v>0.3</v>
      </c>
      <c r="AN301" s="20">
        <v>0</v>
      </c>
      <c r="BB301" s="19" t="s">
        <v>74</v>
      </c>
      <c r="BC301" s="20">
        <v>999616.8</v>
      </c>
      <c r="BD301" s="20">
        <v>38</v>
      </c>
      <c r="BE301" s="20">
        <v>297</v>
      </c>
      <c r="BF301" s="20">
        <v>3.5</v>
      </c>
      <c r="BG301" s="20">
        <v>45</v>
      </c>
      <c r="BH301" s="20">
        <v>1000000.3</v>
      </c>
      <c r="BI301" s="20">
        <v>1000000</v>
      </c>
      <c r="BJ301" s="20">
        <v>-0.3</v>
      </c>
      <c r="BK301" s="20">
        <v>0</v>
      </c>
    </row>
    <row r="302" spans="31:63" ht="15" thickBot="1" x14ac:dyDescent="0.35">
      <c r="AE302" s="19" t="s">
        <v>75</v>
      </c>
      <c r="AF302" s="20">
        <v>499463.9</v>
      </c>
      <c r="AG302" s="20">
        <v>43</v>
      </c>
      <c r="AH302" s="20">
        <v>40</v>
      </c>
      <c r="AI302" s="20">
        <v>1082.5</v>
      </c>
      <c r="AJ302" s="20">
        <v>499370.4</v>
      </c>
      <c r="AK302" s="20">
        <v>999999.7</v>
      </c>
      <c r="AL302" s="20">
        <v>1000000</v>
      </c>
      <c r="AM302" s="20">
        <v>0.3</v>
      </c>
      <c r="AN302" s="20">
        <v>0</v>
      </c>
      <c r="BB302" s="19" t="s">
        <v>75</v>
      </c>
      <c r="BC302" s="20">
        <v>999377.3</v>
      </c>
      <c r="BD302" s="20">
        <v>38</v>
      </c>
      <c r="BE302" s="20">
        <v>297</v>
      </c>
      <c r="BF302" s="20">
        <v>241</v>
      </c>
      <c r="BG302" s="20">
        <v>47</v>
      </c>
      <c r="BH302" s="20">
        <v>1000000.3</v>
      </c>
      <c r="BI302" s="20">
        <v>1000000</v>
      </c>
      <c r="BJ302" s="20">
        <v>-0.3</v>
      </c>
      <c r="BK302" s="20">
        <v>0</v>
      </c>
    </row>
    <row r="303" spans="31:63" ht="15" thickBot="1" x14ac:dyDescent="0.35">
      <c r="AE303" s="19" t="s">
        <v>76</v>
      </c>
      <c r="AF303" s="20">
        <v>499467.4</v>
      </c>
      <c r="AG303" s="20">
        <v>80</v>
      </c>
      <c r="AH303" s="20">
        <v>40</v>
      </c>
      <c r="AI303" s="20">
        <v>1044</v>
      </c>
      <c r="AJ303" s="20">
        <v>499368.4</v>
      </c>
      <c r="AK303" s="20">
        <v>999999.7</v>
      </c>
      <c r="AL303" s="20">
        <v>1000000</v>
      </c>
      <c r="AM303" s="20">
        <v>0.3</v>
      </c>
      <c r="AN303" s="20">
        <v>0</v>
      </c>
      <c r="BB303" s="19" t="s">
        <v>76</v>
      </c>
      <c r="BC303" s="20">
        <v>999373.3</v>
      </c>
      <c r="BD303" s="20">
        <v>36</v>
      </c>
      <c r="BE303" s="20">
        <v>297</v>
      </c>
      <c r="BF303" s="20">
        <v>245</v>
      </c>
      <c r="BG303" s="20">
        <v>49</v>
      </c>
      <c r="BH303" s="20">
        <v>1000000.3</v>
      </c>
      <c r="BI303" s="20">
        <v>1000000</v>
      </c>
      <c r="BJ303" s="20">
        <v>-0.3</v>
      </c>
      <c r="BK303" s="20">
        <v>0</v>
      </c>
    </row>
    <row r="304" spans="31:63" ht="15" thickBot="1" x14ac:dyDescent="0.35">
      <c r="AE304" s="19" t="s">
        <v>77</v>
      </c>
      <c r="AF304" s="20">
        <v>499526.40000000002</v>
      </c>
      <c r="AG304" s="20">
        <v>80</v>
      </c>
      <c r="AH304" s="20">
        <v>40</v>
      </c>
      <c r="AI304" s="20">
        <v>987</v>
      </c>
      <c r="AJ304" s="20">
        <v>499366.40000000002</v>
      </c>
      <c r="AK304" s="20">
        <v>999999.7</v>
      </c>
      <c r="AL304" s="20">
        <v>1000000</v>
      </c>
      <c r="AM304" s="20">
        <v>0.3</v>
      </c>
      <c r="AN304" s="20">
        <v>0</v>
      </c>
      <c r="BB304" s="19" t="s">
        <v>77</v>
      </c>
      <c r="BC304" s="20">
        <v>999369.3</v>
      </c>
      <c r="BD304" s="20">
        <v>36</v>
      </c>
      <c r="BE304" s="20">
        <v>297</v>
      </c>
      <c r="BF304" s="20">
        <v>247</v>
      </c>
      <c r="BG304" s="20">
        <v>51</v>
      </c>
      <c r="BH304" s="20">
        <v>1000000.3</v>
      </c>
      <c r="BI304" s="20">
        <v>1000000</v>
      </c>
      <c r="BJ304" s="20">
        <v>-0.3</v>
      </c>
      <c r="BK304" s="20">
        <v>0</v>
      </c>
    </row>
    <row r="305" spans="31:63" ht="15" thickBot="1" x14ac:dyDescent="0.35">
      <c r="AE305" s="19" t="s">
        <v>78</v>
      </c>
      <c r="AF305" s="20">
        <v>499653.4</v>
      </c>
      <c r="AG305" s="20">
        <v>80</v>
      </c>
      <c r="AH305" s="20">
        <v>40</v>
      </c>
      <c r="AI305" s="20">
        <v>862</v>
      </c>
      <c r="AJ305" s="20">
        <v>499364.4</v>
      </c>
      <c r="AK305" s="20">
        <v>999999.7</v>
      </c>
      <c r="AL305" s="20">
        <v>1000000</v>
      </c>
      <c r="AM305" s="20">
        <v>0.3</v>
      </c>
      <c r="AN305" s="20">
        <v>0</v>
      </c>
      <c r="BB305" s="19" t="s">
        <v>78</v>
      </c>
      <c r="BC305" s="20">
        <v>999260.3</v>
      </c>
      <c r="BD305" s="20">
        <v>36</v>
      </c>
      <c r="BE305" s="20">
        <v>297</v>
      </c>
      <c r="BF305" s="20">
        <v>354</v>
      </c>
      <c r="BG305" s="20">
        <v>53</v>
      </c>
      <c r="BH305" s="20">
        <v>1000000.3</v>
      </c>
      <c r="BI305" s="20">
        <v>1000000</v>
      </c>
      <c r="BJ305" s="20">
        <v>-0.3</v>
      </c>
      <c r="BK305" s="20">
        <v>0</v>
      </c>
    </row>
    <row r="306" spans="31:63" ht="15" thickBot="1" x14ac:dyDescent="0.35">
      <c r="AE306" s="19" t="s">
        <v>79</v>
      </c>
      <c r="AF306" s="20">
        <v>499735.9</v>
      </c>
      <c r="AG306" s="20">
        <v>80</v>
      </c>
      <c r="AH306" s="20">
        <v>40</v>
      </c>
      <c r="AI306" s="20">
        <v>781.5</v>
      </c>
      <c r="AJ306" s="20">
        <v>499362.4</v>
      </c>
      <c r="AK306" s="20">
        <v>999999.7</v>
      </c>
      <c r="AL306" s="20">
        <v>1000000</v>
      </c>
      <c r="AM306" s="20">
        <v>0.3</v>
      </c>
      <c r="AN306" s="20">
        <v>0</v>
      </c>
      <c r="BB306" s="19" t="s">
        <v>79</v>
      </c>
      <c r="BC306" s="20">
        <v>999154.3</v>
      </c>
      <c r="BD306" s="20">
        <v>36</v>
      </c>
      <c r="BE306" s="20">
        <v>297</v>
      </c>
      <c r="BF306" s="20">
        <v>458</v>
      </c>
      <c r="BG306" s="20">
        <v>55</v>
      </c>
      <c r="BH306" s="20">
        <v>1000000.3</v>
      </c>
      <c r="BI306" s="20">
        <v>1000000</v>
      </c>
      <c r="BJ306" s="20">
        <v>-0.3</v>
      </c>
      <c r="BK306" s="20">
        <v>0</v>
      </c>
    </row>
    <row r="307" spans="31:63" ht="15" thickBot="1" x14ac:dyDescent="0.35">
      <c r="AE307" s="19" t="s">
        <v>80</v>
      </c>
      <c r="AF307" s="20">
        <v>999037.7</v>
      </c>
      <c r="AG307" s="20">
        <v>80</v>
      </c>
      <c r="AH307" s="20">
        <v>40</v>
      </c>
      <c r="AI307" s="20">
        <v>779</v>
      </c>
      <c r="AJ307" s="20">
        <v>63</v>
      </c>
      <c r="AK307" s="20">
        <v>999999.7</v>
      </c>
      <c r="AL307" s="20">
        <v>1000000</v>
      </c>
      <c r="AM307" s="20">
        <v>0.3</v>
      </c>
      <c r="AN307" s="20">
        <v>0</v>
      </c>
      <c r="BB307" s="19" t="s">
        <v>80</v>
      </c>
      <c r="BC307" s="20">
        <v>499892.6</v>
      </c>
      <c r="BD307" s="20">
        <v>36</v>
      </c>
      <c r="BE307" s="20">
        <v>297</v>
      </c>
      <c r="BF307" s="20">
        <v>486.5</v>
      </c>
      <c r="BG307" s="20">
        <v>499288.1</v>
      </c>
      <c r="BH307" s="20">
        <v>1000000.3</v>
      </c>
      <c r="BI307" s="20">
        <v>1000000</v>
      </c>
      <c r="BJ307" s="20">
        <v>-0.3</v>
      </c>
      <c r="BK307" s="20">
        <v>0</v>
      </c>
    </row>
    <row r="308" spans="31:63" ht="15" thickBot="1" x14ac:dyDescent="0.35">
      <c r="AE308" s="19" t="s">
        <v>81</v>
      </c>
      <c r="AF308" s="20">
        <v>999110.7</v>
      </c>
      <c r="AG308" s="20">
        <v>80</v>
      </c>
      <c r="AH308" s="20">
        <v>40</v>
      </c>
      <c r="AI308" s="20">
        <v>708</v>
      </c>
      <c r="AJ308" s="20">
        <v>61</v>
      </c>
      <c r="AK308" s="20">
        <v>999999.7</v>
      </c>
      <c r="AL308" s="20">
        <v>1000000</v>
      </c>
      <c r="AM308" s="20">
        <v>0.3</v>
      </c>
      <c r="AN308" s="20">
        <v>0</v>
      </c>
      <c r="BB308" s="19" t="s">
        <v>81</v>
      </c>
      <c r="BC308" s="20">
        <v>499889.6</v>
      </c>
      <c r="BD308" s="20">
        <v>36</v>
      </c>
      <c r="BE308" s="20">
        <v>297</v>
      </c>
      <c r="BF308" s="20">
        <v>487.5</v>
      </c>
      <c r="BG308" s="20">
        <v>499290.1</v>
      </c>
      <c r="BH308" s="20">
        <v>1000000.3</v>
      </c>
      <c r="BI308" s="20">
        <v>1000000</v>
      </c>
      <c r="BJ308" s="20">
        <v>-0.3</v>
      </c>
      <c r="BK308" s="20">
        <v>0</v>
      </c>
    </row>
    <row r="309" spans="31:63" ht="15" thickBot="1" x14ac:dyDescent="0.35">
      <c r="AE309" s="19" t="s">
        <v>82</v>
      </c>
      <c r="AF309" s="20">
        <v>999168.2</v>
      </c>
      <c r="AG309" s="20">
        <v>80</v>
      </c>
      <c r="AH309" s="20">
        <v>40</v>
      </c>
      <c r="AI309" s="20">
        <v>653.5</v>
      </c>
      <c r="AJ309" s="20">
        <v>58</v>
      </c>
      <c r="AK309" s="20">
        <v>999999.7</v>
      </c>
      <c r="AL309" s="20">
        <v>1000000</v>
      </c>
      <c r="AM309" s="20">
        <v>0.3</v>
      </c>
      <c r="AN309" s="20">
        <v>0</v>
      </c>
      <c r="BB309" s="19" t="s">
        <v>82</v>
      </c>
      <c r="BC309" s="20">
        <v>499807.1</v>
      </c>
      <c r="BD309" s="20">
        <v>36</v>
      </c>
      <c r="BE309" s="20">
        <v>297</v>
      </c>
      <c r="BF309" s="20">
        <v>567</v>
      </c>
      <c r="BG309" s="20">
        <v>499293.1</v>
      </c>
      <c r="BH309" s="20">
        <v>1000000.3</v>
      </c>
      <c r="BI309" s="20">
        <v>1000000</v>
      </c>
      <c r="BJ309" s="20">
        <v>-0.3</v>
      </c>
      <c r="BK309" s="20">
        <v>0</v>
      </c>
    </row>
    <row r="310" spans="31:63" ht="15" thickBot="1" x14ac:dyDescent="0.35">
      <c r="AE310" s="19" t="s">
        <v>83</v>
      </c>
      <c r="AF310" s="20">
        <v>999239.2</v>
      </c>
      <c r="AG310" s="20">
        <v>80</v>
      </c>
      <c r="AH310" s="20">
        <v>40</v>
      </c>
      <c r="AI310" s="20">
        <v>586.5</v>
      </c>
      <c r="AJ310" s="20">
        <v>54</v>
      </c>
      <c r="AK310" s="20">
        <v>999999.7</v>
      </c>
      <c r="AL310" s="20">
        <v>1000000</v>
      </c>
      <c r="AM310" s="20">
        <v>0.3</v>
      </c>
      <c r="AN310" s="20">
        <v>0</v>
      </c>
      <c r="BB310" s="19" t="s">
        <v>83</v>
      </c>
      <c r="BC310" s="20">
        <v>499742.1</v>
      </c>
      <c r="BD310" s="20">
        <v>36</v>
      </c>
      <c r="BE310" s="20">
        <v>297</v>
      </c>
      <c r="BF310" s="20">
        <v>628</v>
      </c>
      <c r="BG310" s="20">
        <v>499297.1</v>
      </c>
      <c r="BH310" s="20">
        <v>1000000.3</v>
      </c>
      <c r="BI310" s="20">
        <v>1000000</v>
      </c>
      <c r="BJ310" s="20">
        <v>-0.3</v>
      </c>
      <c r="BK310" s="20">
        <v>0</v>
      </c>
    </row>
    <row r="311" spans="31:63" ht="15" thickBot="1" x14ac:dyDescent="0.35">
      <c r="AE311" s="19" t="s">
        <v>84</v>
      </c>
      <c r="AF311" s="20">
        <v>999242.2</v>
      </c>
      <c r="AG311" s="20">
        <v>80</v>
      </c>
      <c r="AH311" s="20">
        <v>40</v>
      </c>
      <c r="AI311" s="20">
        <v>585.5</v>
      </c>
      <c r="AJ311" s="20">
        <v>52</v>
      </c>
      <c r="AK311" s="20">
        <v>999999.7</v>
      </c>
      <c r="AL311" s="20">
        <v>1000000</v>
      </c>
      <c r="AM311" s="20">
        <v>0.3</v>
      </c>
      <c r="AN311" s="20">
        <v>0</v>
      </c>
      <c r="BB311" s="19" t="s">
        <v>84</v>
      </c>
      <c r="BC311" s="20">
        <v>499709.1</v>
      </c>
      <c r="BD311" s="20">
        <v>36</v>
      </c>
      <c r="BE311" s="20">
        <v>297</v>
      </c>
      <c r="BF311" s="20">
        <v>659</v>
      </c>
      <c r="BG311" s="20">
        <v>499299.1</v>
      </c>
      <c r="BH311" s="20">
        <v>1000000.3</v>
      </c>
      <c r="BI311" s="20">
        <v>1000000</v>
      </c>
      <c r="BJ311" s="20">
        <v>-0.3</v>
      </c>
      <c r="BK311" s="20">
        <v>0</v>
      </c>
    </row>
    <row r="312" spans="31:63" ht="15" thickBot="1" x14ac:dyDescent="0.35">
      <c r="AE312" s="19" t="s">
        <v>85</v>
      </c>
      <c r="AF312" s="20">
        <v>999260.2</v>
      </c>
      <c r="AG312" s="20">
        <v>80</v>
      </c>
      <c r="AH312" s="20">
        <v>40</v>
      </c>
      <c r="AI312" s="20">
        <v>571.5</v>
      </c>
      <c r="AJ312" s="20">
        <v>48</v>
      </c>
      <c r="AK312" s="20">
        <v>999999.7</v>
      </c>
      <c r="AL312" s="20">
        <v>1000000</v>
      </c>
      <c r="AM312" s="20">
        <v>0.3</v>
      </c>
      <c r="AN312" s="20">
        <v>0</v>
      </c>
      <c r="BB312" s="19" t="s">
        <v>85</v>
      </c>
      <c r="BC312" s="20">
        <v>499701.1</v>
      </c>
      <c r="BD312" s="20">
        <v>36</v>
      </c>
      <c r="BE312" s="20">
        <v>297</v>
      </c>
      <c r="BF312" s="20">
        <v>663</v>
      </c>
      <c r="BG312" s="20">
        <v>499303.1</v>
      </c>
      <c r="BH312" s="20">
        <v>1000000.3</v>
      </c>
      <c r="BI312" s="20">
        <v>1000000</v>
      </c>
      <c r="BJ312" s="20">
        <v>-0.3</v>
      </c>
      <c r="BK312" s="20">
        <v>0</v>
      </c>
    </row>
    <row r="313" spans="31:63" ht="15" thickBot="1" x14ac:dyDescent="0.35">
      <c r="AE313" s="19" t="s">
        <v>86</v>
      </c>
      <c r="AF313" s="20">
        <v>999275.2</v>
      </c>
      <c r="AG313" s="20">
        <v>80</v>
      </c>
      <c r="AH313" s="20">
        <v>40</v>
      </c>
      <c r="AI313" s="20">
        <v>570.5</v>
      </c>
      <c r="AJ313" s="20">
        <v>34</v>
      </c>
      <c r="AK313" s="20">
        <v>999999.7</v>
      </c>
      <c r="AL313" s="20">
        <v>1000000</v>
      </c>
      <c r="AM313" s="20">
        <v>0.3</v>
      </c>
      <c r="AN313" s="20">
        <v>0</v>
      </c>
      <c r="BB313" s="19" t="s">
        <v>86</v>
      </c>
      <c r="BC313" s="20">
        <v>499686.1</v>
      </c>
      <c r="BD313" s="20">
        <v>36</v>
      </c>
      <c r="BE313" s="20">
        <v>297</v>
      </c>
      <c r="BF313" s="20">
        <v>664</v>
      </c>
      <c r="BG313" s="20">
        <v>499317.1</v>
      </c>
      <c r="BH313" s="20">
        <v>1000000.3</v>
      </c>
      <c r="BI313" s="20">
        <v>1000000</v>
      </c>
      <c r="BJ313" s="20">
        <v>-0.3</v>
      </c>
      <c r="BK313" s="20">
        <v>0</v>
      </c>
    </row>
    <row r="314" spans="31:63" ht="15" thickBot="1" x14ac:dyDescent="0.35">
      <c r="AE314" s="19" t="s">
        <v>87</v>
      </c>
      <c r="AF314" s="20">
        <v>999300.7</v>
      </c>
      <c r="AG314" s="20">
        <v>80</v>
      </c>
      <c r="AH314" s="20">
        <v>40</v>
      </c>
      <c r="AI314" s="20">
        <v>548</v>
      </c>
      <c r="AJ314" s="20">
        <v>31</v>
      </c>
      <c r="AK314" s="20">
        <v>999999.7</v>
      </c>
      <c r="AL314" s="20">
        <v>1000000</v>
      </c>
      <c r="AM314" s="20">
        <v>0.3</v>
      </c>
      <c r="AN314" s="20">
        <v>0</v>
      </c>
      <c r="BB314" s="19" t="s">
        <v>87</v>
      </c>
      <c r="BC314" s="20">
        <v>499645.1</v>
      </c>
      <c r="BD314" s="20">
        <v>36</v>
      </c>
      <c r="BE314" s="20">
        <v>297</v>
      </c>
      <c r="BF314" s="20">
        <v>702</v>
      </c>
      <c r="BG314" s="20">
        <v>499320.1</v>
      </c>
      <c r="BH314" s="20">
        <v>1000000.3</v>
      </c>
      <c r="BI314" s="20">
        <v>1000000</v>
      </c>
      <c r="BJ314" s="20">
        <v>-0.3</v>
      </c>
      <c r="BK314" s="20">
        <v>0</v>
      </c>
    </row>
    <row r="315" spans="31:63" ht="15" thickBot="1" x14ac:dyDescent="0.35">
      <c r="AE315" s="19" t="s">
        <v>88</v>
      </c>
      <c r="AF315" s="20">
        <v>999349.7</v>
      </c>
      <c r="AG315" s="20">
        <v>80</v>
      </c>
      <c r="AH315" s="20">
        <v>40</v>
      </c>
      <c r="AI315" s="20">
        <v>507</v>
      </c>
      <c r="AJ315" s="20">
        <v>23</v>
      </c>
      <c r="AK315" s="20">
        <v>999999.7</v>
      </c>
      <c r="AL315" s="20">
        <v>1000000</v>
      </c>
      <c r="AM315" s="20">
        <v>0.3</v>
      </c>
      <c r="AN315" s="20">
        <v>0</v>
      </c>
      <c r="BB315" s="19" t="s">
        <v>88</v>
      </c>
      <c r="BC315" s="20">
        <v>499636.1</v>
      </c>
      <c r="BD315" s="20">
        <v>36</v>
      </c>
      <c r="BE315" s="20">
        <v>297</v>
      </c>
      <c r="BF315" s="20">
        <v>703</v>
      </c>
      <c r="BG315" s="20">
        <v>499328.1</v>
      </c>
      <c r="BH315" s="20">
        <v>1000000.3</v>
      </c>
      <c r="BI315" s="20">
        <v>1000000</v>
      </c>
      <c r="BJ315" s="20">
        <v>-0.3</v>
      </c>
      <c r="BK315" s="20">
        <v>0</v>
      </c>
    </row>
    <row r="316" spans="31:63" ht="15" thickBot="1" x14ac:dyDescent="0.35">
      <c r="AE316" s="19" t="s">
        <v>89</v>
      </c>
      <c r="AF316" s="20">
        <v>999388.2</v>
      </c>
      <c r="AG316" s="20">
        <v>80</v>
      </c>
      <c r="AH316" s="20">
        <v>40</v>
      </c>
      <c r="AI316" s="20">
        <v>470.5</v>
      </c>
      <c r="AJ316" s="20">
        <v>21</v>
      </c>
      <c r="AK316" s="20">
        <v>999999.7</v>
      </c>
      <c r="AL316" s="20">
        <v>1000000</v>
      </c>
      <c r="AM316" s="20">
        <v>0.3</v>
      </c>
      <c r="AN316" s="20">
        <v>0</v>
      </c>
      <c r="BB316" s="19" t="s">
        <v>89</v>
      </c>
      <c r="BC316" s="20">
        <v>499593.6</v>
      </c>
      <c r="BD316" s="20">
        <v>36</v>
      </c>
      <c r="BE316" s="20">
        <v>297</v>
      </c>
      <c r="BF316" s="20">
        <v>743.5</v>
      </c>
      <c r="BG316" s="20">
        <v>499330.1</v>
      </c>
      <c r="BH316" s="20">
        <v>1000000.3</v>
      </c>
      <c r="BI316" s="20">
        <v>1000000</v>
      </c>
      <c r="BJ316" s="20">
        <v>-0.3</v>
      </c>
      <c r="BK316" s="20">
        <v>0</v>
      </c>
    </row>
    <row r="317" spans="31:63" ht="15" thickBot="1" x14ac:dyDescent="0.35">
      <c r="AE317" s="19" t="s">
        <v>90</v>
      </c>
      <c r="AF317" s="20">
        <v>999441.2</v>
      </c>
      <c r="AG317" s="20">
        <v>80</v>
      </c>
      <c r="AH317" s="20">
        <v>40</v>
      </c>
      <c r="AI317" s="20">
        <v>414.5</v>
      </c>
      <c r="AJ317" s="20">
        <v>24</v>
      </c>
      <c r="AK317" s="20">
        <v>999999.7</v>
      </c>
      <c r="AL317" s="20">
        <v>1000000</v>
      </c>
      <c r="AM317" s="20">
        <v>0.3</v>
      </c>
      <c r="AN317" s="20">
        <v>0</v>
      </c>
      <c r="BB317" s="19" t="s">
        <v>90</v>
      </c>
      <c r="BC317" s="20">
        <v>499499.6</v>
      </c>
      <c r="BD317" s="20">
        <v>36</v>
      </c>
      <c r="BE317" s="20">
        <v>297</v>
      </c>
      <c r="BF317" s="20">
        <v>840.5</v>
      </c>
      <c r="BG317" s="20">
        <v>499327.1</v>
      </c>
      <c r="BH317" s="20">
        <v>1000000.3</v>
      </c>
      <c r="BI317" s="20">
        <v>1000000</v>
      </c>
      <c r="BJ317" s="20">
        <v>-0.3</v>
      </c>
      <c r="BK317" s="20">
        <v>0</v>
      </c>
    </row>
    <row r="318" spans="31:63" ht="15" thickBot="1" x14ac:dyDescent="0.35">
      <c r="AE318" s="19" t="s">
        <v>91</v>
      </c>
      <c r="AF318" s="20">
        <v>999467.2</v>
      </c>
      <c r="AG318" s="20">
        <v>80</v>
      </c>
      <c r="AH318" s="20">
        <v>40</v>
      </c>
      <c r="AI318" s="20">
        <v>383.5</v>
      </c>
      <c r="AJ318" s="20">
        <v>29</v>
      </c>
      <c r="AK318" s="20">
        <v>999999.7</v>
      </c>
      <c r="AL318" s="20">
        <v>1000000</v>
      </c>
      <c r="AM318" s="20">
        <v>0.3</v>
      </c>
      <c r="AN318" s="20">
        <v>0</v>
      </c>
      <c r="BB318" s="19" t="s">
        <v>91</v>
      </c>
      <c r="BC318" s="20">
        <v>499481.59999999998</v>
      </c>
      <c r="BD318" s="20">
        <v>36</v>
      </c>
      <c r="BE318" s="20">
        <v>297</v>
      </c>
      <c r="BF318" s="20">
        <v>863.5</v>
      </c>
      <c r="BG318" s="20">
        <v>499322.1</v>
      </c>
      <c r="BH318" s="20">
        <v>1000000.3</v>
      </c>
      <c r="BI318" s="20">
        <v>1000000</v>
      </c>
      <c r="BJ318" s="20">
        <v>-0.3</v>
      </c>
      <c r="BK318" s="20">
        <v>0</v>
      </c>
    </row>
    <row r="319" spans="31:63" ht="15" thickBot="1" x14ac:dyDescent="0.35">
      <c r="AE319" s="19" t="s">
        <v>92</v>
      </c>
      <c r="AF319" s="20">
        <v>999483.2</v>
      </c>
      <c r="AG319" s="20">
        <v>80</v>
      </c>
      <c r="AH319" s="20">
        <v>40</v>
      </c>
      <c r="AI319" s="20">
        <v>382.5</v>
      </c>
      <c r="AJ319" s="20">
        <v>14</v>
      </c>
      <c r="AK319" s="20">
        <v>999999.7</v>
      </c>
      <c r="AL319" s="20">
        <v>1000000</v>
      </c>
      <c r="AM319" s="20">
        <v>0.3</v>
      </c>
      <c r="AN319" s="20">
        <v>0</v>
      </c>
      <c r="BB319" s="19" t="s">
        <v>92</v>
      </c>
      <c r="BC319" s="20">
        <v>499465.6</v>
      </c>
      <c r="BD319" s="20">
        <v>36</v>
      </c>
      <c r="BE319" s="20">
        <v>297</v>
      </c>
      <c r="BF319" s="20">
        <v>864.5</v>
      </c>
      <c r="BG319" s="20">
        <v>499337.1</v>
      </c>
      <c r="BH319" s="20">
        <v>1000000.3</v>
      </c>
      <c r="BI319" s="20">
        <v>1000000</v>
      </c>
      <c r="BJ319" s="20">
        <v>-0.3</v>
      </c>
      <c r="BK319" s="20">
        <v>0</v>
      </c>
    </row>
    <row r="320" spans="31:63" ht="15" thickBot="1" x14ac:dyDescent="0.35">
      <c r="AE320" s="19" t="s">
        <v>93</v>
      </c>
      <c r="AF320" s="20">
        <v>999488.2</v>
      </c>
      <c r="AG320" s="20">
        <v>80</v>
      </c>
      <c r="AH320" s="20">
        <v>40</v>
      </c>
      <c r="AI320" s="20">
        <v>372.5</v>
      </c>
      <c r="AJ320" s="20">
        <v>19</v>
      </c>
      <c r="AK320" s="20">
        <v>999999.7</v>
      </c>
      <c r="AL320" s="20">
        <v>1000000</v>
      </c>
      <c r="AM320" s="20">
        <v>0.3</v>
      </c>
      <c r="AN320" s="20">
        <v>0</v>
      </c>
      <c r="BB320" s="19" t="s">
        <v>93</v>
      </c>
      <c r="BC320" s="20">
        <v>499460.6</v>
      </c>
      <c r="BD320" s="20">
        <v>36</v>
      </c>
      <c r="BE320" s="20">
        <v>297</v>
      </c>
      <c r="BF320" s="20">
        <v>874.5</v>
      </c>
      <c r="BG320" s="20">
        <v>499332.1</v>
      </c>
      <c r="BH320" s="20">
        <v>1000000.3</v>
      </c>
      <c r="BI320" s="20">
        <v>1000000</v>
      </c>
      <c r="BJ320" s="20">
        <v>-0.3</v>
      </c>
      <c r="BK320" s="20">
        <v>0</v>
      </c>
    </row>
    <row r="321" spans="31:63" ht="15" thickBot="1" x14ac:dyDescent="0.35">
      <c r="AE321" s="19" t="s">
        <v>94</v>
      </c>
      <c r="AF321" s="20">
        <v>999498.2</v>
      </c>
      <c r="AG321" s="20">
        <v>80</v>
      </c>
      <c r="AH321" s="20">
        <v>40</v>
      </c>
      <c r="AI321" s="20">
        <v>351.5</v>
      </c>
      <c r="AJ321" s="20">
        <v>30</v>
      </c>
      <c r="AK321" s="20">
        <v>999999.7</v>
      </c>
      <c r="AL321" s="20">
        <v>1000000</v>
      </c>
      <c r="AM321" s="20">
        <v>0.3</v>
      </c>
      <c r="AN321" s="20">
        <v>0</v>
      </c>
      <c r="BB321" s="19" t="s">
        <v>94</v>
      </c>
      <c r="BC321" s="20">
        <v>499450.6</v>
      </c>
      <c r="BD321" s="20">
        <v>36</v>
      </c>
      <c r="BE321" s="20">
        <v>297</v>
      </c>
      <c r="BF321" s="20">
        <v>895.5</v>
      </c>
      <c r="BG321" s="20">
        <v>499321.1</v>
      </c>
      <c r="BH321" s="20">
        <v>1000000.3</v>
      </c>
      <c r="BI321" s="20">
        <v>1000000</v>
      </c>
      <c r="BJ321" s="20">
        <v>-0.3</v>
      </c>
      <c r="BK321" s="20">
        <v>0</v>
      </c>
    </row>
    <row r="322" spans="31:63" ht="15" thickBot="1" x14ac:dyDescent="0.35">
      <c r="AE322" s="19" t="s">
        <v>95</v>
      </c>
      <c r="AF322" s="20">
        <v>999516.2</v>
      </c>
      <c r="AG322" s="20">
        <v>80</v>
      </c>
      <c r="AH322" s="20">
        <v>40</v>
      </c>
      <c r="AI322" s="20">
        <v>347.5</v>
      </c>
      <c r="AJ322" s="20">
        <v>16</v>
      </c>
      <c r="AK322" s="20">
        <v>999999.7</v>
      </c>
      <c r="AL322" s="20">
        <v>1000000</v>
      </c>
      <c r="AM322" s="20">
        <v>0.3</v>
      </c>
      <c r="AN322" s="20">
        <v>0</v>
      </c>
      <c r="BB322" s="19" t="s">
        <v>95</v>
      </c>
      <c r="BC322" s="20">
        <v>499435.6</v>
      </c>
      <c r="BD322" s="20">
        <v>36</v>
      </c>
      <c r="BE322" s="20">
        <v>297</v>
      </c>
      <c r="BF322" s="20">
        <v>896.5</v>
      </c>
      <c r="BG322" s="20">
        <v>499335.1</v>
      </c>
      <c r="BH322" s="20">
        <v>1000000.3</v>
      </c>
      <c r="BI322" s="20">
        <v>1000000</v>
      </c>
      <c r="BJ322" s="20">
        <v>-0.3</v>
      </c>
      <c r="BK322" s="20">
        <v>0</v>
      </c>
    </row>
    <row r="323" spans="31:63" ht="15" thickBot="1" x14ac:dyDescent="0.35">
      <c r="AE323" s="19" t="s">
        <v>96</v>
      </c>
      <c r="AF323" s="20">
        <v>999524.2</v>
      </c>
      <c r="AG323" s="20">
        <v>80</v>
      </c>
      <c r="AH323" s="20">
        <v>40</v>
      </c>
      <c r="AI323" s="20">
        <v>346.5</v>
      </c>
      <c r="AJ323" s="20">
        <v>9</v>
      </c>
      <c r="AK323" s="20">
        <v>999999.7</v>
      </c>
      <c r="AL323" s="20">
        <v>1000000</v>
      </c>
      <c r="AM323" s="20">
        <v>0.3</v>
      </c>
      <c r="AN323" s="20">
        <v>0</v>
      </c>
      <c r="BB323" s="19" t="s">
        <v>96</v>
      </c>
      <c r="BC323" s="20">
        <v>499427.6</v>
      </c>
      <c r="BD323" s="20">
        <v>36</v>
      </c>
      <c r="BE323" s="20">
        <v>297</v>
      </c>
      <c r="BF323" s="20">
        <v>897.5</v>
      </c>
      <c r="BG323" s="20">
        <v>499342.1</v>
      </c>
      <c r="BH323" s="20">
        <v>1000000.3</v>
      </c>
      <c r="BI323" s="20">
        <v>1000000</v>
      </c>
      <c r="BJ323" s="20">
        <v>-0.3</v>
      </c>
      <c r="BK323" s="20">
        <v>0</v>
      </c>
    </row>
    <row r="324" spans="31:63" ht="15" thickBot="1" x14ac:dyDescent="0.35">
      <c r="AE324" s="19" t="s">
        <v>97</v>
      </c>
      <c r="AF324" s="20">
        <v>999527.2</v>
      </c>
      <c r="AG324" s="20">
        <v>80</v>
      </c>
      <c r="AH324" s="20">
        <v>40</v>
      </c>
      <c r="AI324" s="20">
        <v>339.5</v>
      </c>
      <c r="AJ324" s="20">
        <v>13</v>
      </c>
      <c r="AK324" s="20">
        <v>999999.7</v>
      </c>
      <c r="AL324" s="20">
        <v>1000000</v>
      </c>
      <c r="AM324" s="20">
        <v>0.3</v>
      </c>
      <c r="AN324" s="20">
        <v>0</v>
      </c>
      <c r="BB324" s="19" t="s">
        <v>97</v>
      </c>
      <c r="BC324" s="20">
        <v>499424.6</v>
      </c>
      <c r="BD324" s="20">
        <v>36</v>
      </c>
      <c r="BE324" s="20">
        <v>297</v>
      </c>
      <c r="BF324" s="20">
        <v>904.5</v>
      </c>
      <c r="BG324" s="20">
        <v>499338.1</v>
      </c>
      <c r="BH324" s="20">
        <v>1000000.3</v>
      </c>
      <c r="BI324" s="20">
        <v>1000000</v>
      </c>
      <c r="BJ324" s="20">
        <v>-0.3</v>
      </c>
      <c r="BK324" s="20">
        <v>0</v>
      </c>
    </row>
    <row r="325" spans="31:63" ht="15" thickBot="1" x14ac:dyDescent="0.35">
      <c r="AE325" s="19" t="s">
        <v>98</v>
      </c>
      <c r="AF325" s="20">
        <v>999528.2</v>
      </c>
      <c r="AG325" s="20">
        <v>80</v>
      </c>
      <c r="AH325" s="20">
        <v>40</v>
      </c>
      <c r="AI325" s="20">
        <v>333.5</v>
      </c>
      <c r="AJ325" s="20">
        <v>18</v>
      </c>
      <c r="AK325" s="20">
        <v>999999.7</v>
      </c>
      <c r="AL325" s="20">
        <v>1000000</v>
      </c>
      <c r="AM325" s="20">
        <v>0.3</v>
      </c>
      <c r="AN325" s="20">
        <v>0</v>
      </c>
      <c r="BB325" s="19" t="s">
        <v>98</v>
      </c>
      <c r="BC325" s="20">
        <v>499423.6</v>
      </c>
      <c r="BD325" s="20">
        <v>36</v>
      </c>
      <c r="BE325" s="20">
        <v>297</v>
      </c>
      <c r="BF325" s="20">
        <v>910.5</v>
      </c>
      <c r="BG325" s="20">
        <v>499333.1</v>
      </c>
      <c r="BH325" s="20">
        <v>1000000.3</v>
      </c>
      <c r="BI325" s="20">
        <v>1000000</v>
      </c>
      <c r="BJ325" s="20">
        <v>-0.3</v>
      </c>
      <c r="BK325" s="20">
        <v>0</v>
      </c>
    </row>
    <row r="326" spans="31:63" ht="15" thickBot="1" x14ac:dyDescent="0.35">
      <c r="AE326" s="19" t="s">
        <v>99</v>
      </c>
      <c r="AF326" s="20">
        <v>999542.2</v>
      </c>
      <c r="AG326" s="20">
        <v>80</v>
      </c>
      <c r="AH326" s="20">
        <v>40</v>
      </c>
      <c r="AI326" s="20">
        <v>310.5</v>
      </c>
      <c r="AJ326" s="20">
        <v>27</v>
      </c>
      <c r="AK326" s="20">
        <v>999999.7</v>
      </c>
      <c r="AL326" s="20">
        <v>1000000</v>
      </c>
      <c r="AM326" s="20">
        <v>0.3</v>
      </c>
      <c r="AN326" s="20">
        <v>0</v>
      </c>
      <c r="BB326" s="19" t="s">
        <v>99</v>
      </c>
      <c r="BC326" s="20">
        <v>499409.6</v>
      </c>
      <c r="BD326" s="20">
        <v>36</v>
      </c>
      <c r="BE326" s="20">
        <v>297</v>
      </c>
      <c r="BF326" s="20">
        <v>933.5</v>
      </c>
      <c r="BG326" s="20">
        <v>499324.1</v>
      </c>
      <c r="BH326" s="20">
        <v>1000000.3</v>
      </c>
      <c r="BI326" s="20">
        <v>1000000</v>
      </c>
      <c r="BJ326" s="20">
        <v>-0.3</v>
      </c>
      <c r="BK326" s="20">
        <v>0</v>
      </c>
    </row>
    <row r="327" spans="31:63" ht="15" thickBot="1" x14ac:dyDescent="0.35">
      <c r="AE327" s="19" t="s">
        <v>100</v>
      </c>
      <c r="AF327" s="20">
        <v>999559.2</v>
      </c>
      <c r="AG327" s="20">
        <v>80</v>
      </c>
      <c r="AH327" s="20">
        <v>40</v>
      </c>
      <c r="AI327" s="20">
        <v>311.5</v>
      </c>
      <c r="AJ327" s="20">
        <v>20</v>
      </c>
      <c r="AK327" s="20">
        <v>1000010.7</v>
      </c>
      <c r="AL327" s="20">
        <v>1000000</v>
      </c>
      <c r="AM327" s="20">
        <v>-10.7</v>
      </c>
      <c r="AN327" s="20">
        <v>0</v>
      </c>
      <c r="BB327" s="19" t="s">
        <v>100</v>
      </c>
      <c r="BC327" s="20">
        <v>499392.6</v>
      </c>
      <c r="BD327" s="20">
        <v>36</v>
      </c>
      <c r="BE327" s="20">
        <v>297</v>
      </c>
      <c r="BF327" s="20">
        <v>932.5</v>
      </c>
      <c r="BG327" s="20">
        <v>499331.1</v>
      </c>
      <c r="BH327" s="20">
        <v>999989.3</v>
      </c>
      <c r="BI327" s="20">
        <v>1000000</v>
      </c>
      <c r="BJ327" s="20">
        <v>10.7</v>
      </c>
      <c r="BK327" s="20">
        <v>0</v>
      </c>
    </row>
    <row r="328" spans="31:63" ht="15" thickBot="1" x14ac:dyDescent="0.35">
      <c r="AE328" s="19" t="s">
        <v>101</v>
      </c>
      <c r="AF328" s="20">
        <v>999557.2</v>
      </c>
      <c r="AG328" s="20">
        <v>80</v>
      </c>
      <c r="AH328" s="20">
        <v>40</v>
      </c>
      <c r="AI328" s="20">
        <v>308.5</v>
      </c>
      <c r="AJ328" s="20">
        <v>3</v>
      </c>
      <c r="AK328" s="20">
        <v>999988.7</v>
      </c>
      <c r="AL328" s="20">
        <v>1000000</v>
      </c>
      <c r="AM328" s="20">
        <v>11.3</v>
      </c>
      <c r="AN328" s="20">
        <v>0</v>
      </c>
      <c r="BB328" s="19" t="s">
        <v>101</v>
      </c>
      <c r="BC328" s="20">
        <v>499394.6</v>
      </c>
      <c r="BD328" s="20">
        <v>36</v>
      </c>
      <c r="BE328" s="20">
        <v>297</v>
      </c>
      <c r="BF328" s="20">
        <v>935.5</v>
      </c>
      <c r="BG328" s="20">
        <v>499348.1</v>
      </c>
      <c r="BH328" s="20">
        <v>1000011.3</v>
      </c>
      <c r="BI328" s="20">
        <v>1000000</v>
      </c>
      <c r="BJ328" s="20">
        <v>-11.3</v>
      </c>
      <c r="BK328" s="20">
        <v>0</v>
      </c>
    </row>
    <row r="329" spans="31:63" ht="15" thickBot="1" x14ac:dyDescent="0.35">
      <c r="AE329" s="19" t="s">
        <v>102</v>
      </c>
      <c r="AF329" s="20">
        <v>999569.7</v>
      </c>
      <c r="AG329" s="20">
        <v>80</v>
      </c>
      <c r="AH329" s="20">
        <v>40</v>
      </c>
      <c r="AI329" s="20">
        <v>301.5</v>
      </c>
      <c r="AJ329" s="20">
        <v>8</v>
      </c>
      <c r="AK329" s="20">
        <v>999999.2</v>
      </c>
      <c r="AL329" s="20">
        <v>1000000</v>
      </c>
      <c r="AM329" s="20">
        <v>0.8</v>
      </c>
      <c r="AN329" s="20">
        <v>0</v>
      </c>
      <c r="BB329" s="19" t="s">
        <v>102</v>
      </c>
      <c r="BC329" s="20">
        <v>499382.1</v>
      </c>
      <c r="BD329" s="20">
        <v>36</v>
      </c>
      <c r="BE329" s="20">
        <v>297</v>
      </c>
      <c r="BF329" s="20">
        <v>942.5</v>
      </c>
      <c r="BG329" s="20">
        <v>499343.1</v>
      </c>
      <c r="BH329" s="20">
        <v>1000000.8</v>
      </c>
      <c r="BI329" s="20">
        <v>1000000</v>
      </c>
      <c r="BJ329" s="20">
        <v>-0.8</v>
      </c>
      <c r="BK329" s="20">
        <v>0</v>
      </c>
    </row>
    <row r="330" spans="31:63" ht="15" thickBot="1" x14ac:dyDescent="0.35">
      <c r="AE330" s="19" t="s">
        <v>103</v>
      </c>
      <c r="AF330" s="20">
        <v>999571.7</v>
      </c>
      <c r="AG330" s="20">
        <v>80</v>
      </c>
      <c r="AH330" s="20">
        <v>40</v>
      </c>
      <c r="AI330" s="20">
        <v>306</v>
      </c>
      <c r="AJ330" s="20">
        <v>2</v>
      </c>
      <c r="AK330" s="20">
        <v>999999.7</v>
      </c>
      <c r="AL330" s="20">
        <v>1000000</v>
      </c>
      <c r="AM330" s="20">
        <v>0.3</v>
      </c>
      <c r="AN330" s="20">
        <v>0</v>
      </c>
      <c r="BB330" s="19" t="s">
        <v>103</v>
      </c>
      <c r="BC330" s="20">
        <v>499380.1</v>
      </c>
      <c r="BD330" s="20">
        <v>36</v>
      </c>
      <c r="BE330" s="20">
        <v>297</v>
      </c>
      <c r="BF330" s="20">
        <v>938</v>
      </c>
      <c r="BG330" s="20">
        <v>499349.1</v>
      </c>
      <c r="BH330" s="20">
        <v>1000000.3</v>
      </c>
      <c r="BI330" s="20">
        <v>1000000</v>
      </c>
      <c r="BJ330" s="20">
        <v>-0.3</v>
      </c>
      <c r="BK330" s="20">
        <v>0</v>
      </c>
    </row>
    <row r="331" spans="31:63" ht="15" thickBot="1" x14ac:dyDescent="0.35">
      <c r="AE331" s="19" t="s">
        <v>104</v>
      </c>
      <c r="AF331" s="20">
        <v>999573.7</v>
      </c>
      <c r="AG331" s="20">
        <v>80</v>
      </c>
      <c r="AH331" s="20">
        <v>40</v>
      </c>
      <c r="AI331" s="20">
        <v>302.5</v>
      </c>
      <c r="AJ331" s="20">
        <v>4</v>
      </c>
      <c r="AK331" s="20">
        <v>1000000.2</v>
      </c>
      <c r="AL331" s="20">
        <v>1000000</v>
      </c>
      <c r="AM331" s="20">
        <v>-0.2</v>
      </c>
      <c r="AN331" s="20">
        <v>0</v>
      </c>
      <c r="BB331" s="19" t="s">
        <v>104</v>
      </c>
      <c r="BC331" s="20">
        <v>499378.1</v>
      </c>
      <c r="BD331" s="20">
        <v>36</v>
      </c>
      <c r="BE331" s="20">
        <v>297</v>
      </c>
      <c r="BF331" s="20">
        <v>941.5</v>
      </c>
      <c r="BG331" s="20">
        <v>499347.1</v>
      </c>
      <c r="BH331" s="20">
        <v>999999.8</v>
      </c>
      <c r="BI331" s="20">
        <v>1000000</v>
      </c>
      <c r="BJ331" s="20">
        <v>0.2</v>
      </c>
      <c r="BK331" s="20">
        <v>0</v>
      </c>
    </row>
    <row r="332" spans="31:63" ht="15" thickBot="1" x14ac:dyDescent="0.35">
      <c r="AE332" s="19" t="s">
        <v>105</v>
      </c>
      <c r="AF332" s="20">
        <v>999581.7</v>
      </c>
      <c r="AG332" s="20">
        <v>80</v>
      </c>
      <c r="AH332" s="20">
        <v>40</v>
      </c>
      <c r="AI332" s="20">
        <v>288</v>
      </c>
      <c r="AJ332" s="20">
        <v>10</v>
      </c>
      <c r="AK332" s="20">
        <v>999999.7</v>
      </c>
      <c r="AL332" s="20">
        <v>1000000</v>
      </c>
      <c r="AM332" s="20">
        <v>0.3</v>
      </c>
      <c r="AN332" s="20">
        <v>0</v>
      </c>
      <c r="BB332" s="19" t="s">
        <v>105</v>
      </c>
      <c r="BC332" s="20">
        <v>499370.1</v>
      </c>
      <c r="BD332" s="20">
        <v>36</v>
      </c>
      <c r="BE332" s="20">
        <v>297</v>
      </c>
      <c r="BF332" s="20">
        <v>956</v>
      </c>
      <c r="BG332" s="20">
        <v>499341.1</v>
      </c>
      <c r="BH332" s="20">
        <v>1000000.3</v>
      </c>
      <c r="BI332" s="20">
        <v>1000000</v>
      </c>
      <c r="BJ332" s="20">
        <v>-0.3</v>
      </c>
      <c r="BK332" s="20">
        <v>0</v>
      </c>
    </row>
    <row r="333" spans="31:63" ht="15" thickBot="1" x14ac:dyDescent="0.35">
      <c r="AE333" s="19" t="s">
        <v>106</v>
      </c>
      <c r="AF333" s="20">
        <v>999613.7</v>
      </c>
      <c r="AG333" s="20">
        <v>80</v>
      </c>
      <c r="AH333" s="20">
        <v>40</v>
      </c>
      <c r="AI333" s="20">
        <v>241</v>
      </c>
      <c r="AJ333" s="20">
        <v>49</v>
      </c>
      <c r="AK333" s="20">
        <v>1000023.7</v>
      </c>
      <c r="AL333" s="20">
        <v>1000000</v>
      </c>
      <c r="AM333" s="20">
        <v>-23.7</v>
      </c>
      <c r="AN333" s="20">
        <v>0</v>
      </c>
      <c r="BB333" s="19" t="s">
        <v>106</v>
      </c>
      <c r="BC333" s="20">
        <v>499338.1</v>
      </c>
      <c r="BD333" s="20">
        <v>36</v>
      </c>
      <c r="BE333" s="20">
        <v>297</v>
      </c>
      <c r="BF333" s="20">
        <v>1003</v>
      </c>
      <c r="BG333" s="20">
        <v>499302.1</v>
      </c>
      <c r="BH333" s="20">
        <v>999976.3</v>
      </c>
      <c r="BI333" s="20">
        <v>1000000</v>
      </c>
      <c r="BJ333" s="20">
        <v>23.7</v>
      </c>
      <c r="BK333" s="20">
        <v>0</v>
      </c>
    </row>
    <row r="334" spans="31:63" ht="15" thickBot="1" x14ac:dyDescent="0.35">
      <c r="AE334" s="19" t="s">
        <v>107</v>
      </c>
      <c r="AF334" s="20">
        <v>999610.7</v>
      </c>
      <c r="AG334" s="20">
        <v>80</v>
      </c>
      <c r="AH334" s="20">
        <v>40</v>
      </c>
      <c r="AI334" s="20">
        <v>239</v>
      </c>
      <c r="AJ334" s="20">
        <v>6</v>
      </c>
      <c r="AK334" s="20">
        <v>999975.7</v>
      </c>
      <c r="AL334" s="20">
        <v>1000000</v>
      </c>
      <c r="AM334" s="20">
        <v>24.3</v>
      </c>
      <c r="AN334" s="20">
        <v>0</v>
      </c>
      <c r="BB334" s="19" t="s">
        <v>107</v>
      </c>
      <c r="BC334" s="20">
        <v>499341.1</v>
      </c>
      <c r="BD334" s="20">
        <v>36</v>
      </c>
      <c r="BE334" s="20">
        <v>297</v>
      </c>
      <c r="BF334" s="20">
        <v>1005</v>
      </c>
      <c r="BG334" s="20">
        <v>499345.1</v>
      </c>
      <c r="BH334" s="20">
        <v>1000024.3</v>
      </c>
      <c r="BI334" s="20">
        <v>1000000</v>
      </c>
      <c r="BJ334" s="20">
        <v>-24.3</v>
      </c>
      <c r="BK334" s="20">
        <v>0</v>
      </c>
    </row>
    <row r="335" spans="31:63" ht="15" thickBot="1" x14ac:dyDescent="0.35">
      <c r="AE335" s="19" t="s">
        <v>108</v>
      </c>
      <c r="AF335" s="20">
        <v>999645.7</v>
      </c>
      <c r="AG335" s="20">
        <v>80</v>
      </c>
      <c r="AH335" s="20">
        <v>40</v>
      </c>
      <c r="AI335" s="20">
        <v>197</v>
      </c>
      <c r="AJ335" s="20">
        <v>37</v>
      </c>
      <c r="AK335" s="20">
        <v>999999.7</v>
      </c>
      <c r="AL335" s="20">
        <v>1000000</v>
      </c>
      <c r="AM335" s="20">
        <v>0.3</v>
      </c>
      <c r="AN335" s="20">
        <v>0</v>
      </c>
      <c r="BB335" s="19" t="s">
        <v>108</v>
      </c>
      <c r="BC335" s="20">
        <v>499306.1</v>
      </c>
      <c r="BD335" s="20">
        <v>36</v>
      </c>
      <c r="BE335" s="20">
        <v>297</v>
      </c>
      <c r="BF335" s="20">
        <v>1047</v>
      </c>
      <c r="BG335" s="20">
        <v>499314.1</v>
      </c>
      <c r="BH335" s="20">
        <v>1000000.3</v>
      </c>
      <c r="BI335" s="20">
        <v>1000000</v>
      </c>
      <c r="BJ335" s="20">
        <v>-0.3</v>
      </c>
      <c r="BK335" s="20">
        <v>0</v>
      </c>
    </row>
    <row r="336" spans="31:63" ht="15" thickBot="1" x14ac:dyDescent="0.35">
      <c r="AE336" s="19" t="s">
        <v>109</v>
      </c>
      <c r="AF336" s="20">
        <v>999669.2</v>
      </c>
      <c r="AG336" s="20">
        <v>80</v>
      </c>
      <c r="AH336" s="20">
        <v>40</v>
      </c>
      <c r="AI336" s="20">
        <v>180.5</v>
      </c>
      <c r="AJ336" s="20">
        <v>64</v>
      </c>
      <c r="AK336" s="20">
        <v>1000033.7</v>
      </c>
      <c r="AL336" s="20">
        <v>1000000</v>
      </c>
      <c r="AM336" s="20">
        <v>-33.700000000000003</v>
      </c>
      <c r="AN336" s="20">
        <v>0</v>
      </c>
      <c r="BB336" s="19" t="s">
        <v>109</v>
      </c>
      <c r="BC336" s="20">
        <v>499282.6</v>
      </c>
      <c r="BD336" s="20">
        <v>36</v>
      </c>
      <c r="BE336" s="20">
        <v>297</v>
      </c>
      <c r="BF336" s="20">
        <v>1063.5</v>
      </c>
      <c r="BG336" s="20">
        <v>499287.1</v>
      </c>
      <c r="BH336" s="20">
        <v>999966.3</v>
      </c>
      <c r="BI336" s="20">
        <v>1000000</v>
      </c>
      <c r="BJ336" s="20">
        <v>33.700000000000003</v>
      </c>
      <c r="BK336" s="20">
        <v>0</v>
      </c>
    </row>
    <row r="337" spans="31:63" ht="15" thickBot="1" x14ac:dyDescent="0.35">
      <c r="AE337" s="19" t="s">
        <v>110</v>
      </c>
      <c r="AF337" s="20">
        <v>999668.2</v>
      </c>
      <c r="AG337" s="20">
        <v>80</v>
      </c>
      <c r="AH337" s="20">
        <v>40</v>
      </c>
      <c r="AI337" s="20">
        <v>179.5</v>
      </c>
      <c r="AJ337" s="20">
        <v>40</v>
      </c>
      <c r="AK337" s="20">
        <v>1000007.7</v>
      </c>
      <c r="AL337" s="20">
        <v>1000000</v>
      </c>
      <c r="AM337" s="20">
        <v>-7.7</v>
      </c>
      <c r="AN337" s="20">
        <v>0</v>
      </c>
      <c r="BB337" s="19" t="s">
        <v>110</v>
      </c>
      <c r="BC337" s="20">
        <v>499283.6</v>
      </c>
      <c r="BD337" s="20">
        <v>36</v>
      </c>
      <c r="BE337" s="20">
        <v>297</v>
      </c>
      <c r="BF337" s="20">
        <v>1064.5</v>
      </c>
      <c r="BG337" s="20">
        <v>499311.1</v>
      </c>
      <c r="BH337" s="20">
        <v>999992.3</v>
      </c>
      <c r="BI337" s="20">
        <v>1000000</v>
      </c>
      <c r="BJ337" s="20">
        <v>7.7</v>
      </c>
      <c r="BK337" s="20">
        <v>0</v>
      </c>
    </row>
    <row r="338" spans="31:63" ht="15" thickBot="1" x14ac:dyDescent="0.35">
      <c r="AE338" s="19" t="s">
        <v>111</v>
      </c>
      <c r="AF338" s="20">
        <v>999666.2</v>
      </c>
      <c r="AG338" s="20">
        <v>80</v>
      </c>
      <c r="AH338" s="20">
        <v>40</v>
      </c>
      <c r="AI338" s="20">
        <v>178.5</v>
      </c>
      <c r="AJ338" s="20">
        <v>1</v>
      </c>
      <c r="AK338" s="20">
        <v>999965.7</v>
      </c>
      <c r="AL338" s="20">
        <v>1000000</v>
      </c>
      <c r="AM338" s="20">
        <v>34.299999999999997</v>
      </c>
      <c r="AN338" s="20">
        <v>0</v>
      </c>
      <c r="BB338" s="19" t="s">
        <v>111</v>
      </c>
      <c r="BC338" s="20">
        <v>499285.6</v>
      </c>
      <c r="BD338" s="20">
        <v>36</v>
      </c>
      <c r="BE338" s="20">
        <v>297</v>
      </c>
      <c r="BF338" s="20">
        <v>1065.5</v>
      </c>
      <c r="BG338" s="20">
        <v>499350.1</v>
      </c>
      <c r="BH338" s="20">
        <v>1000034.3</v>
      </c>
      <c r="BI338" s="20">
        <v>1000000</v>
      </c>
      <c r="BJ338" s="20">
        <v>-34.299999999999997</v>
      </c>
      <c r="BK338" s="20">
        <v>0</v>
      </c>
    </row>
    <row r="339" spans="31:63" ht="15" thickBot="1" x14ac:dyDescent="0.35">
      <c r="AE339" s="19" t="s">
        <v>112</v>
      </c>
      <c r="AF339" s="20">
        <v>999691.2</v>
      </c>
      <c r="AG339" s="20">
        <v>80</v>
      </c>
      <c r="AH339" s="20">
        <v>40</v>
      </c>
      <c r="AI339" s="20">
        <v>163.5</v>
      </c>
      <c r="AJ339" s="20">
        <v>25</v>
      </c>
      <c r="AK339" s="20">
        <v>999999.7</v>
      </c>
      <c r="AL339" s="20">
        <v>1000000</v>
      </c>
      <c r="AM339" s="20">
        <v>0.3</v>
      </c>
      <c r="AN339" s="20">
        <v>0</v>
      </c>
      <c r="BB339" s="19" t="s">
        <v>112</v>
      </c>
      <c r="BC339" s="20">
        <v>499260.6</v>
      </c>
      <c r="BD339" s="20">
        <v>36</v>
      </c>
      <c r="BE339" s="20">
        <v>297</v>
      </c>
      <c r="BF339" s="20">
        <v>1080.5</v>
      </c>
      <c r="BG339" s="20">
        <v>499326.1</v>
      </c>
      <c r="BH339" s="20">
        <v>1000000.3</v>
      </c>
      <c r="BI339" s="20">
        <v>1000000</v>
      </c>
      <c r="BJ339" s="20">
        <v>-0.3</v>
      </c>
      <c r="BK339" s="20">
        <v>0</v>
      </c>
    </row>
    <row r="340" spans="31:63" ht="15" thickBot="1" x14ac:dyDescent="0.35"/>
    <row r="341" spans="31:63" ht="15" thickBot="1" x14ac:dyDescent="0.35">
      <c r="AE341" s="21" t="s">
        <v>557</v>
      </c>
      <c r="AF341" s="22">
        <v>1500788.1</v>
      </c>
      <c r="BB341" s="21" t="s">
        <v>557</v>
      </c>
      <c r="BC341" s="22">
        <v>1500600.9</v>
      </c>
    </row>
    <row r="342" spans="31:63" ht="15" thickBot="1" x14ac:dyDescent="0.35">
      <c r="AE342" s="21" t="s">
        <v>558</v>
      </c>
      <c r="AF342" s="22">
        <v>499211.4</v>
      </c>
      <c r="BB342" s="21" t="s">
        <v>558</v>
      </c>
      <c r="BC342" s="22">
        <v>499260.6</v>
      </c>
    </row>
    <row r="343" spans="31:63" ht="15" thickBot="1" x14ac:dyDescent="0.35">
      <c r="AE343" s="21" t="s">
        <v>559</v>
      </c>
      <c r="AF343" s="22">
        <v>80999999.200000003</v>
      </c>
      <c r="BB343" s="21" t="s">
        <v>559</v>
      </c>
      <c r="BC343" s="22">
        <v>81000000.799999997</v>
      </c>
    </row>
    <row r="344" spans="31:63" ht="15" thickBot="1" x14ac:dyDescent="0.35">
      <c r="AE344" s="21" t="s">
        <v>560</v>
      </c>
      <c r="AF344" s="22">
        <v>81000000</v>
      </c>
      <c r="BB344" s="21" t="s">
        <v>560</v>
      </c>
      <c r="BC344" s="22">
        <v>81000000</v>
      </c>
    </row>
    <row r="345" spans="31:63" ht="15" thickBot="1" x14ac:dyDescent="0.35">
      <c r="AE345" s="21" t="s">
        <v>561</v>
      </c>
      <c r="AF345" s="22">
        <v>-0.8</v>
      </c>
      <c r="BB345" s="21" t="s">
        <v>561</v>
      </c>
      <c r="BC345" s="22">
        <v>0.8</v>
      </c>
    </row>
    <row r="346" spans="31:63" ht="20.399999999999999" thickBot="1" x14ac:dyDescent="0.35">
      <c r="AE346" s="21" t="s">
        <v>562</v>
      </c>
      <c r="AF346" s="22"/>
      <c r="BB346" s="21" t="s">
        <v>562</v>
      </c>
      <c r="BC346" s="22"/>
    </row>
    <row r="347" spans="31:63" ht="20.399999999999999" thickBot="1" x14ac:dyDescent="0.35">
      <c r="AE347" s="21" t="s">
        <v>563</v>
      </c>
      <c r="AF347" s="22"/>
      <c r="BB347" s="21" t="s">
        <v>563</v>
      </c>
      <c r="BC347" s="22"/>
    </row>
    <row r="348" spans="31:63" ht="15" thickBot="1" x14ac:dyDescent="0.35">
      <c r="AE348" s="21" t="s">
        <v>564</v>
      </c>
      <c r="AF348" s="22">
        <v>0</v>
      </c>
      <c r="BB348" s="21" t="s">
        <v>564</v>
      </c>
      <c r="BC348" s="22">
        <v>0</v>
      </c>
    </row>
    <row r="350" spans="31:63" x14ac:dyDescent="0.3">
      <c r="AE350" s="2" t="s">
        <v>565</v>
      </c>
      <c r="BB350" s="2" t="s">
        <v>565</v>
      </c>
    </row>
    <row r="352" spans="31:63" x14ac:dyDescent="0.3">
      <c r="AE352" s="4" t="s">
        <v>566</v>
      </c>
      <c r="BB352" s="4" t="s">
        <v>566</v>
      </c>
    </row>
    <row r="353" spans="31:54" x14ac:dyDescent="0.3">
      <c r="AE353" s="4" t="s">
        <v>1173</v>
      </c>
      <c r="BB353" s="4" t="s">
        <v>1648</v>
      </c>
    </row>
  </sheetData>
  <conditionalFormatting sqref="AB14:AB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" r:id="rId1" xr:uid="{896E1149-179E-4E68-86A5-99B80C87FF68}"/>
    <hyperlink ref="A1" r:id="rId2" xr:uid="{4D85CBA3-B173-4275-8B03-E95D7389A01D}"/>
    <hyperlink ref="AE350" r:id="rId3" display="https://miau.my-x.hu/myx-free/coco/test/269872620210305084131.html" xr:uid="{E847ED59-7BE3-4F4F-A5B7-9FD05DD15321}"/>
    <hyperlink ref="BB350" r:id="rId4" display="https://miau.my-x.hu/myx-free/coco/test/253359620210305085358.html" xr:uid="{DC586248-0688-4528-8017-EF1DB7DE6787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info</vt:lpstr>
      <vt:lpstr>idosor (20210305) (1)</vt:lpstr>
      <vt:lpstr>idosor (20210305) (2)</vt:lpstr>
      <vt:lpstr>idosor (20210305)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2021-02-26T06:59:00Z</dcterms:created>
  <dcterms:modified xsi:type="dcterms:W3CDTF">2021-04-13T10:40:32Z</dcterms:modified>
</cp:coreProperties>
</file>